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udeaeduco-my.sharepoint.com/personal/gestionadministrativa_dif_udea_edu_co/Documents/4_GADMIN/1_REGIS/00_Invitaciones/3_MenorC/DIF_039_2023_Bolsa_diseños_hidrosanitrios/Gestion/1_Invitacion/"/>
    </mc:Choice>
  </mc:AlternateContent>
  <xr:revisionPtr revIDLastSave="81" documentId="11_C6CD8856E6FA6855E7651887931A0EE7663CE78C" xr6:coauthVersionLast="47" xr6:coauthVersionMax="47" xr10:uidLastSave="{2CBE35F1-4951-407C-9936-FF0C7716EF06}"/>
  <bookViews>
    <workbookView xWindow="-120" yWindow="-120" windowWidth="25440" windowHeight="15390" xr2:uid="{00000000-000D-0000-FFFF-FFFF00000000}"/>
  </bookViews>
  <sheets>
    <sheet name="formato presentacion propuesta" sheetId="1" r:id="rId1"/>
    <sheet name="Hoja2" sheetId="2" r:id="rId2"/>
  </sheets>
  <definedNames>
    <definedName name="_xlnm.Print_Area" localSheetId="0">'formato presentacion propuesta'!$A$1:$H$51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0" i="1" l="1"/>
  <c r="H39" i="1"/>
  <c r="H38" i="1"/>
  <c r="H37" i="1"/>
  <c r="H36" i="1"/>
  <c r="H34" i="1"/>
  <c r="H32" i="1"/>
  <c r="H31" i="1"/>
  <c r="H29" i="1"/>
  <c r="H27" i="1"/>
  <c r="H26" i="1"/>
  <c r="H25" i="1"/>
  <c r="H23" i="1"/>
  <c r="H22" i="1"/>
  <c r="H21" i="1"/>
  <c r="H20" i="1"/>
  <c r="H19" i="1"/>
  <c r="H18" i="1"/>
  <c r="H17" i="1"/>
  <c r="H16" i="1"/>
  <c r="H14" i="1"/>
  <c r="H13" i="1"/>
  <c r="H11" i="1"/>
  <c r="H10" i="1"/>
  <c r="H8" i="1"/>
  <c r="H7" i="1"/>
  <c r="H15" i="1" l="1"/>
  <c r="G41" i="1" l="1"/>
  <c r="G42" i="1" l="1"/>
</calcChain>
</file>

<file path=xl/sharedStrings.xml><?xml version="1.0" encoding="utf-8"?>
<sst xmlns="http://schemas.openxmlformats.org/spreadsheetml/2006/main" count="109" uniqueCount="64">
  <si>
    <t>DIF-039-2023</t>
  </si>
  <si>
    <t>FORMATO PRESENTACIÓN PROPUESTA 
CANTIDADES DE REFERENCIA. EL PRESUPUESTO FINAL A CONTRATAR ES DE $ 173.000.000 TIPO BOLSA</t>
  </si>
  <si>
    <t>UNIVERSIDAD DE ANTIOQUIA</t>
  </si>
  <si>
    <t>INSERTAR LOGO DEL PROPONENTE</t>
  </si>
  <si>
    <r>
      <t xml:space="preserve">OBJETO: </t>
    </r>
    <r>
      <rPr>
        <sz val="12"/>
        <color theme="1"/>
        <rFont val="Times New Roman"/>
        <family val="1"/>
      </rPr>
      <t xml:space="preserve"> Consultoría a demanda para realizar los diseños de las instalaciones hidráulicas, sanitarias, red contra incendio (RCI), red de gas, para los diseños arquitectónicos para los proyectos de infraestructura física nuevos y adecuaciones a la existente de las diferentes sedes de la Universidad de Antioquia, teniendo en cuenta los parámetros integrados mediante modelación BIM (Building Information Modeling)</t>
    </r>
  </si>
  <si>
    <t xml:space="preserve">ÍTEM </t>
  </si>
  <si>
    <t>R/NR</t>
  </si>
  <si>
    <t xml:space="preserve">DESCRIPCION </t>
  </si>
  <si>
    <t xml:space="preserve">UNIDAD </t>
  </si>
  <si>
    <t xml:space="preserve">CANT </t>
  </si>
  <si>
    <t xml:space="preserve">VALOR UNITARIO </t>
  </si>
  <si>
    <t xml:space="preserve">VALOR TOTAL </t>
  </si>
  <si>
    <t xml:space="preserve">DISEÑOS SANITARIOS INTERNOS </t>
  </si>
  <si>
    <t>NR</t>
  </si>
  <si>
    <t>Especialista Hidraulico para diseños de redes internas de abastos.
Profesiones afines, Ingeniero Civil o sanitario.
Experiencia requerida: mayor a 8 años de experiencia contados a partir de la expedición de la matrícula profesional,  de acuerdo a las exigencias del decreto 945 de 2017 y Resolución 0330 de 2017.</t>
  </si>
  <si>
    <t xml:space="preserve">hora </t>
  </si>
  <si>
    <t>Especialista Hidraulico para diseños de redes internas de desagues.
Profesiones afines, Ingeniero Civil o sanitario.
Experiencia requerida: mayor a 8 años de experiencia contados a partir de la expedición de la matrícula profesional,  de acuerdo a las exigencias del decreto 945 de 2017 y Resolución 0330 de 2017.</t>
  </si>
  <si>
    <t xml:space="preserve">DISEÑO DE REDES EXTERNAS </t>
  </si>
  <si>
    <t>Especialista Hidraulico para diseños de redes externas de alcantarillado.
Profesiones afines, Ingeniero Civil o sanitario.
Experiencia requerida: mayor a 8 años de experiencia contados a partir de la expedición de la matrícula profesional,  de acuerdo a las exigencias del decreto 945 de 2017 y Resolución 0330 de 2017.</t>
  </si>
  <si>
    <t xml:space="preserve">Especialista Hidraulico para diseños de redes externas de acueducto.
Profesiones afines, Ingeniero Civil o sanitario.
Experiencia requerida: mayor a 8 años de experiencia contados a partir de la expedición de la matrícula profesional,  de acuerdo a las exigencias del decreto 945 de 2017 y Resolución 0330 de 2017. </t>
  </si>
  <si>
    <t xml:space="preserve">DISEÑOS HIDRAULICOS EXTERNOS </t>
  </si>
  <si>
    <t>Especialista en diseños hidraulicos de estructura de tratamiento de agua potable.
Profesiones afines, Ingeniero Civil o sanitario.
Experiencia requerida: mayor a 8 años de experiencia contados a partir de la expedición de la matrícula profesional,  de acuerdo a las exigencias del decreto 945 de 2017 y Resolución 0330 de 2017.</t>
  </si>
  <si>
    <t>Especialista en diseños hidraulicos de estructura de tratamiento de agua residual.
Profesiones afines, Ingeniero Civil o sanitario.
Experiencia requerida: mayor a 8 años de experiencia contados a partir de la expedición de la matrícula profesional,  de acuerdo a las exigencias del decreto 945 de 2017 y Resolución 0330 de 2017.</t>
  </si>
  <si>
    <t xml:space="preserve">Diseño hidráulico de la red de acueducto, con todos los planos y memorias necesarias para ser aprobadas por el operador de servicio de la zona donde se desarolle el poryecto. (todo bajo Normas y especificaciones de EPM y condiciones del RAS 2000 y sus actualizaciones)  </t>
  </si>
  <si>
    <t>ml</t>
  </si>
  <si>
    <t xml:space="preserve">Diseño hidráulico de la red de alcantarillado de aguas lluvias, con todos los planos y memorias necesarias para ser aprobadas por el operador de servicio donde se esta desarrollando el proyecto. (todo bajo Normas y especificaciones de EPM y condiciones del RAS 2000 y sus actualizaciones) </t>
  </si>
  <si>
    <t xml:space="preserve">Diseño hidráulico de la red de alcantarillado de aguas residuales, con todos los planos y memorias necesarias para para ser aprobadas por el operador de servicio donde se esta desarrollando el proyecto. (todo bajo Normas y especificaciones de EPM y condiciones del RAS 2000 y sus actualizaciones) </t>
  </si>
  <si>
    <t>Especialista Hidrologia. Se deben realizar estimaciones de caudal medio, caudal minimo y maximo a los periodos de retorno de 2.33, 5, 10, 15, 25, 50 y 100 años.</t>
  </si>
  <si>
    <t xml:space="preserve">Ingeniero de diseño eléctrico </t>
  </si>
  <si>
    <t>Especialista en Diseño Estructural: Para diseño de estructuras de tratamiento de agua potable y agua residual.
Profesion, Ingeniero Civil.
Experiencia requerida: mayor a 8 años de experiencia contados a partir de la expedición de la matrícula profesional,  de acuerdo a las exigencias del decreto 945 de 2017 y Resolución 0330 de 2017.</t>
  </si>
  <si>
    <t xml:space="preserve">Análisis físico-químico total (Incluye turbiedad, color, pH, alcalinidad, acidez, CO2, dureza total, calcio, magnesio, hierro, manganeso, cloruros, conductividad, nitrógeno amoniacal (destilación), nitrógeno orgánico, nitrógeno total Kjeldhal, sulfatos, fósforo total, oxígeno disuelto, DBO, DQO, sólidos totales, sólidos disueltos totales, sólidos suspendidos totales, sólidos totales fijos, sólidos totales volátiles, sólidos sedimentables (mL/L), grasas y aceites, SAAM)  </t>
  </si>
  <si>
    <t xml:space="preserve">un </t>
  </si>
  <si>
    <t xml:space="preserve"> ANÁLISIS BACTERIOLÓGICO - Coliformes totales, fecales aguas residuales - filtro membrana, otros </t>
  </si>
  <si>
    <t>R</t>
  </si>
  <si>
    <t xml:space="preserve">Topografía (Incluye tránsito, nivel y elementos complementarios) </t>
  </si>
  <si>
    <t xml:space="preserve">dia </t>
  </si>
  <si>
    <t xml:space="preserve">DISEÑO DE RED CONTRA INCENDIO RCI </t>
  </si>
  <si>
    <t xml:space="preserve">Deteccion contra incendio. Según a la normatividad vigente NSR-10 y tomando como referencia las normas NFPA </t>
  </si>
  <si>
    <t>m2</t>
  </si>
  <si>
    <t xml:space="preserve">Extinción contra incendio.  Según a la normatividad vigente NSR-10 y tomando como referencia las normas NFPA </t>
  </si>
  <si>
    <t xml:space="preserve">Seguridad Humana. Según a la normatividad vigente NSR-10 y tomando como referencia las normas NFPA </t>
  </si>
  <si>
    <t>REFERENCIACION DE REDES EXISTENTES</t>
  </si>
  <si>
    <t xml:space="preserve">Ingeniero Sanitario para levantamiento.
Profesiones afines, Ingeniero Civil o sanitario. 
Experiencia requerida: mayor a 2 años de experiencia contado a partir de la expedición de la matrícula profesional,  deacuerdo a las exigencias del decreto 945 de 2017, y Resolución 0330 de 2017.
</t>
  </si>
  <si>
    <t>DISEÑO DE RED DE GAS</t>
  </si>
  <si>
    <t>Porfesional en diseño de redes de gas 
Profesiones afines. 
Experiencia requerida: mayor a 2 años de experiencia contado a partir de la expedición de la matrícula profesional,  deacuerdo a las exigencias del decreto 945 de 2017, y Resolución 0330 de 2017.</t>
  </si>
  <si>
    <t>Tramite de legalizacion ante la entidad prestadora de servicio. Para este tramite se debe considerar los respectivos procedimientos que tiene la empresa que opera el servicio de gas por red en el lugar de diseño.</t>
  </si>
  <si>
    <t>DISEÑO DE PISCINAS</t>
  </si>
  <si>
    <t xml:space="preserve">Diseño hidráulico, Incluye: Plano General piscina con equipos de seguridad  Planos tuberías con diámetros y largos, succiones de fondo, desnatadores e inyectores.  Plano cuarto de máquinas Planta - corte., Plano de Flujos, Plano Alarmas, Memorias de Cálculo, cantidades de obra y presupuesto, Certificaciones Equipos de Seguridad, Especificaciones de los Equipos, Fichas técnicas de los equipos, Manuales de operación y funcionamiento de la piscina, Cumplimiento de la normatividad tanto Nacional como del Departamento de Antioquia, Acompañamiento en el proceso de construcción y entrega de la Piscina a seccional de salud.  </t>
  </si>
  <si>
    <t xml:space="preserve">VARIOS </t>
  </si>
  <si>
    <t>Profesional costos y presupuesto</t>
  </si>
  <si>
    <t>Modelado REVIT</t>
  </si>
  <si>
    <t>Dibujante 1. Tecnico en Delineante de Arqutectura e Ingenieria o profesiones afines. Experiencia requerida: mayor a 2 años de experiencia, contados a partir de la expedición de la matrícula profesional,  deacuerdo a las exigencias del decreto 945 de 2017, y Resolución 0330 de 2017.</t>
  </si>
  <si>
    <t xml:space="preserve">Amarre geodesico en coordenadas MAGNA SIRGAS Bogota, incluye mojones. El consultor debe tener en cuenta la  normatividad IGAC; debe asociar la Geodesia (Georreferenciación) y la Topografía al Sistema de Referencia MAGNA-SIRGAS Origen Oeste. </t>
  </si>
  <si>
    <t xml:space="preserve">TOTAL COSTO DIRECTO </t>
  </si>
  <si>
    <t>IVA (19%)</t>
  </si>
  <si>
    <t xml:space="preserve">COSTO TOTAL </t>
  </si>
  <si>
    <t>OBSERVACIONES:</t>
  </si>
  <si>
    <t>1. El valor unitario incluye factor multiplicador: prestaciones sociales, utilidad y gastos administrativos</t>
  </si>
  <si>
    <t>2. El valor de las actividades se pagará de acuerdo con lo efectivamente ejecutado, conforme a la dedicación para cada diseño, esto, previamente acordado con la interventoría</t>
  </si>
  <si>
    <t>3. La sumatoria de los costos  totales  sin IVA no puede superar la suma de CIENTO  CUARENTA Y DOS MILLONES  NOVECIENTOS TREINTA MIL CIENTO CUARENTA PESOS ($142.930.140), so pena de ser rechazada la oferta</t>
  </si>
  <si>
    <t>4. Las anteriores cantidades son de referencia, para efectos de la evaluación económica, pero durante la ejecución del contrato se pagarán las cantidades realmente ejecutadas.</t>
  </si>
  <si>
    <t>5. En los ÍTEMS 4,1; 4,2 y 4,3 no se podrá superar el valor unitario de $25,000 (Veinticinco mil pesos).</t>
  </si>
  <si>
    <t>6. En el ÍTEM 7,1 no se podrá superar el valor unitario de $20,000 (Veinte mil pesos).</t>
  </si>
  <si>
    <t>7. El valor del contrato a celebrar es por $173.000.000 (ciento setenta y tres millones de pesos) IVA del 19% incluido, impuestos, tasas y contribuciones a que haya lugar.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</si>
</sst>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_-;\-&quot;$&quot;\ * #,##0_-;_-&quot;$&quot;\ * &quot;-&quot;_-;_-@_-"/>
  </numFmts>
  <fonts count="10">
    <font>
      <sz val="11"/>
      <color theme="1"/>
      <name val="Calibri"/>
      <family val="2"/>
      <scheme val="minor"/>
    </font>
    <font>
      <sz val="11"/>
      <color theme="1"/>
      <name val="Calibri"/>
      <family val="2"/>
      <scheme val="minor"/>
    </font>
    <font>
      <sz val="10"/>
      <name val="Arial"/>
      <family val="2"/>
    </font>
    <font>
      <sz val="12"/>
      <color theme="1"/>
      <name val="Times New Roman"/>
      <family val="1"/>
    </font>
    <font>
      <b/>
      <sz val="12"/>
      <color theme="1"/>
      <name val="Times New Roman"/>
      <family val="1"/>
    </font>
    <font>
      <sz val="12"/>
      <color rgb="FFFF0000"/>
      <name val="Times New Roman"/>
      <family val="1"/>
    </font>
    <font>
      <b/>
      <sz val="12"/>
      <color rgb="FF385623"/>
      <name val="Times New Roman"/>
      <family val="1"/>
    </font>
    <font>
      <b/>
      <sz val="12"/>
      <name val="Times New Roman"/>
      <family val="1"/>
    </font>
    <font>
      <sz val="12"/>
      <name val="Times New Roman"/>
      <family val="1"/>
    </font>
    <font>
      <sz val="8"/>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3">
    <xf numFmtId="0" fontId="0" fillId="0" borderId="0"/>
    <xf numFmtId="164" fontId="1" fillId="0" borderId="0" applyFont="0" applyFill="0" applyBorder="0" applyAlignment="0" applyProtection="0"/>
    <xf numFmtId="0" fontId="2" fillId="0" borderId="0"/>
  </cellStyleXfs>
  <cellXfs count="48">
    <xf numFmtId="0" fontId="0" fillId="0" borderId="0" xfId="0"/>
    <xf numFmtId="0" fontId="3" fillId="0" borderId="0" xfId="0" applyFont="1" applyAlignment="1">
      <alignment wrapText="1"/>
    </xf>
    <xf numFmtId="0" fontId="5" fillId="0" borderId="0" xfId="0" applyFont="1" applyAlignment="1">
      <alignment wrapText="1"/>
    </xf>
    <xf numFmtId="1" fontId="3" fillId="0" borderId="0" xfId="0" applyNumberFormat="1" applyFont="1" applyAlignment="1">
      <alignment wrapText="1"/>
    </xf>
    <xf numFmtId="0" fontId="3" fillId="0" borderId="0" xfId="0" applyFont="1" applyAlignment="1">
      <alignment horizontal="center" vertical="center" wrapText="1"/>
    </xf>
    <xf numFmtId="1" fontId="3" fillId="0" borderId="0" xfId="0" applyNumberFormat="1" applyFont="1" applyAlignment="1">
      <alignment horizontal="center" vertical="center" wrapText="1"/>
    </xf>
    <xf numFmtId="164" fontId="5" fillId="0" borderId="0" xfId="0" applyNumberFormat="1" applyFont="1" applyAlignment="1">
      <alignment wrapText="1"/>
    </xf>
    <xf numFmtId="164" fontId="3" fillId="0" borderId="0" xfId="0" applyNumberFormat="1" applyFont="1" applyAlignment="1">
      <alignment horizontal="center" vertical="center" wrapText="1"/>
    </xf>
    <xf numFmtId="164" fontId="3" fillId="0" borderId="0" xfId="1" applyFont="1" applyBorder="1" applyAlignment="1">
      <alignment horizontal="center" vertical="center" wrapText="1"/>
    </xf>
    <xf numFmtId="164" fontId="3" fillId="0" borderId="0" xfId="1" applyFont="1" applyAlignment="1">
      <alignment wrapText="1"/>
    </xf>
    <xf numFmtId="0" fontId="3" fillId="0" borderId="0" xfId="0" applyFont="1" applyAlignment="1">
      <alignment horizontal="center" wrapText="1"/>
    </xf>
    <xf numFmtId="0" fontId="3" fillId="0" borderId="0" xfId="0" applyFont="1" applyAlignment="1">
      <alignment vertical="center" wrapText="1"/>
    </xf>
    <xf numFmtId="164" fontId="3" fillId="0" borderId="0" xfId="1" applyFont="1" applyAlignment="1">
      <alignment horizontal="center" wrapText="1"/>
    </xf>
    <xf numFmtId="164" fontId="3" fillId="4" borderId="1" xfId="0" applyNumberFormat="1" applyFont="1" applyFill="1" applyBorder="1" applyAlignment="1">
      <alignment horizontal="left" vertical="center" wrapText="1"/>
    </xf>
    <xf numFmtId="0" fontId="3" fillId="0" borderId="0" xfId="0" applyFont="1" applyAlignment="1">
      <alignment horizontal="center" vertical="center" wrapText="1"/>
    </xf>
    <xf numFmtId="0" fontId="3" fillId="4" borderId="1" xfId="0" applyFont="1" applyFill="1" applyBorder="1" applyAlignment="1">
      <alignment horizontal="left" vertical="center" wrapText="1"/>
    </xf>
    <xf numFmtId="0" fontId="4" fillId="0" borderId="0" xfId="0" applyFont="1" applyAlignment="1">
      <alignment horizontal="center" vertical="center" wrapText="1"/>
    </xf>
    <xf numFmtId="164" fontId="4" fillId="4" borderId="1" xfId="0" applyNumberFormat="1" applyFont="1" applyFill="1" applyBorder="1" applyAlignment="1">
      <alignment horizontal="center" vertical="center" wrapText="1"/>
    </xf>
    <xf numFmtId="0" fontId="8" fillId="4" borderId="1" xfId="0" applyFont="1" applyFill="1" applyBorder="1" applyAlignment="1">
      <alignment horizontal="left" vertical="center" wrapText="1"/>
    </xf>
    <xf numFmtId="0" fontId="6" fillId="0" borderId="2" xfId="0" applyFont="1" applyBorder="1" applyAlignment="1">
      <alignment horizontal="center" vertical="center" wrapText="1"/>
    </xf>
    <xf numFmtId="0" fontId="7" fillId="0" borderId="2" xfId="0" applyFont="1" applyBorder="1" applyAlignment="1">
      <alignment vertical="center" wrapText="1"/>
    </xf>
    <xf numFmtId="0" fontId="9"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3" borderId="2" xfId="0" applyFont="1" applyFill="1" applyBorder="1" applyAlignment="1">
      <alignment horizontal="center" vertical="center" wrapText="1"/>
    </xf>
    <xf numFmtId="164" fontId="4" fillId="3" borderId="2" xfId="1" applyFont="1" applyFill="1" applyBorder="1" applyAlignment="1">
      <alignment horizontal="center" vertical="center" wrapText="1"/>
    </xf>
    <xf numFmtId="0" fontId="4" fillId="3" borderId="2" xfId="0" applyFont="1" applyFill="1" applyBorder="1" applyAlignment="1">
      <alignment vertical="center" wrapText="1"/>
    </xf>
    <xf numFmtId="0" fontId="3" fillId="3" borderId="2" xfId="0" applyFont="1" applyFill="1" applyBorder="1" applyAlignment="1">
      <alignment horizontal="center" vertical="center" wrapText="1"/>
    </xf>
    <xf numFmtId="164" fontId="3" fillId="3" borderId="2" xfId="1" applyFont="1" applyFill="1" applyBorder="1" applyAlignment="1">
      <alignment horizontal="center" wrapText="1"/>
    </xf>
    <xf numFmtId="0" fontId="3" fillId="3" borderId="2" xfId="0" applyFont="1" applyFill="1" applyBorder="1" applyAlignment="1">
      <alignment horizont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164" fontId="8" fillId="2" borderId="2" xfId="1" applyFont="1" applyFill="1" applyBorder="1" applyAlignment="1" applyProtection="1">
      <alignment horizontal="center" vertical="center" wrapText="1"/>
    </xf>
    <xf numFmtId="164" fontId="8" fillId="3" borderId="2" xfId="1" applyFont="1" applyFill="1" applyBorder="1" applyAlignment="1" applyProtection="1">
      <alignment horizontal="center" vertical="center" wrapText="1"/>
    </xf>
    <xf numFmtId="164" fontId="7" fillId="3" borderId="2" xfId="1" applyFont="1" applyFill="1" applyBorder="1" applyAlignment="1" applyProtection="1">
      <alignment horizontal="center" vertical="center" wrapText="1"/>
    </xf>
    <xf numFmtId="0" fontId="3" fillId="0" borderId="2" xfId="0" applyFont="1" applyBorder="1" applyAlignment="1">
      <alignment vertical="center" wrapText="1"/>
    </xf>
    <xf numFmtId="0" fontId="3" fillId="2" borderId="2" xfId="0" applyFont="1" applyFill="1" applyBorder="1" applyAlignment="1">
      <alignment horizontal="center" vertical="center" wrapText="1"/>
    </xf>
    <xf numFmtId="2" fontId="3" fillId="0" borderId="2" xfId="0" applyNumberFormat="1" applyFont="1" applyBorder="1" applyAlignment="1">
      <alignment horizontal="center" vertical="center" wrapText="1"/>
    </xf>
    <xf numFmtId="0" fontId="3" fillId="2" borderId="2" xfId="0" applyFont="1" applyFill="1" applyBorder="1" applyAlignment="1">
      <alignment vertical="center" wrapText="1"/>
    </xf>
    <xf numFmtId="2" fontId="3" fillId="5" borderId="2"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164" fontId="8" fillId="5" borderId="2" xfId="1" applyFont="1" applyFill="1" applyBorder="1" applyAlignment="1" applyProtection="1">
      <alignment horizontal="center" vertical="center" wrapText="1"/>
    </xf>
    <xf numFmtId="0" fontId="7" fillId="3" borderId="2" xfId="0" applyFont="1" applyFill="1" applyBorder="1" applyAlignment="1">
      <alignment vertical="center" wrapText="1"/>
    </xf>
    <xf numFmtId="0" fontId="8" fillId="0" borderId="2" xfId="0" applyFont="1" applyBorder="1" applyAlignment="1">
      <alignment vertical="center" wrapText="1"/>
    </xf>
    <xf numFmtId="0" fontId="4" fillId="3" borderId="2" xfId="0" applyFont="1" applyFill="1" applyBorder="1" applyAlignment="1">
      <alignment horizontal="center" vertical="center" wrapText="1"/>
    </xf>
    <xf numFmtId="164" fontId="4" fillId="3" borderId="2" xfId="0" applyNumberFormat="1" applyFont="1" applyFill="1" applyBorder="1" applyAlignment="1">
      <alignment horizontal="center" wrapText="1"/>
    </xf>
    <xf numFmtId="164" fontId="4" fillId="3" borderId="2" xfId="1" applyFont="1" applyFill="1" applyBorder="1" applyAlignment="1">
      <alignment horizontal="center" wrapText="1"/>
    </xf>
    <xf numFmtId="164" fontId="4" fillId="3" borderId="3" xfId="0" applyNumberFormat="1" applyFont="1" applyFill="1" applyBorder="1" applyAlignment="1">
      <alignment horizontal="center" wrapText="1"/>
    </xf>
    <xf numFmtId="0" fontId="4" fillId="3" borderId="4" xfId="0" applyFont="1" applyFill="1" applyBorder="1" applyAlignment="1">
      <alignment horizontal="center" vertical="center" wrapText="1"/>
    </xf>
  </cellXfs>
  <cellStyles count="3">
    <cellStyle name="Moneda [0]" xfId="1" builtinId="7"/>
    <cellStyle name="Normal" xfId="0" builtinId="0"/>
    <cellStyle name="Normal 10 10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xdr:row>
      <xdr:rowOff>0</xdr:rowOff>
    </xdr:from>
    <xdr:to>
      <xdr:col>22</xdr:col>
      <xdr:colOff>66381</xdr:colOff>
      <xdr:row>24</xdr:row>
      <xdr:rowOff>161405</xdr:rowOff>
    </xdr:to>
    <xdr:pic>
      <xdr:nvPicPr>
        <xdr:cNvPr id="6" name="Imagen 5">
          <a:extLst>
            <a:ext uri="{FF2B5EF4-FFF2-40B4-BE49-F238E27FC236}">
              <a16:creationId xmlns:a16="http://schemas.microsoft.com/office/drawing/2014/main" id="{E865676C-E509-0E36-3B04-91062653BD47}"/>
            </a:ext>
          </a:extLst>
        </xdr:cNvPr>
        <xdr:cNvPicPr>
          <a:picLocks noChangeAspect="1"/>
        </xdr:cNvPicPr>
      </xdr:nvPicPr>
      <xdr:blipFill>
        <a:blip xmlns:r="http://schemas.openxmlformats.org/officeDocument/2006/relationships" r:embed="rId1"/>
        <a:stretch>
          <a:fillRect/>
        </a:stretch>
      </xdr:blipFill>
      <xdr:spPr>
        <a:xfrm>
          <a:off x="16716375" y="600075"/>
          <a:ext cx="2352381" cy="4161905"/>
        </a:xfrm>
        <a:prstGeom prst="rect">
          <a:avLst/>
        </a:prstGeom>
      </xdr:spPr>
    </xdr:pic>
    <xdr:clientData/>
  </xdr:twoCellAnchor>
  <xdr:twoCellAnchor editAs="oneCell">
    <xdr:from>
      <xdr:col>10</xdr:col>
      <xdr:colOff>0</xdr:colOff>
      <xdr:row>3</xdr:row>
      <xdr:rowOff>0</xdr:rowOff>
    </xdr:from>
    <xdr:to>
      <xdr:col>13</xdr:col>
      <xdr:colOff>18762</xdr:colOff>
      <xdr:row>15</xdr:row>
      <xdr:rowOff>37809</xdr:rowOff>
    </xdr:to>
    <xdr:pic>
      <xdr:nvPicPr>
        <xdr:cNvPr id="9" name="Imagen 8">
          <a:extLst>
            <a:ext uri="{FF2B5EF4-FFF2-40B4-BE49-F238E27FC236}">
              <a16:creationId xmlns:a16="http://schemas.microsoft.com/office/drawing/2014/main" id="{D6D43CFF-2507-1AE6-F327-C00F135C9325}"/>
            </a:ext>
          </a:extLst>
        </xdr:cNvPr>
        <xdr:cNvPicPr>
          <a:picLocks noChangeAspect="1"/>
        </xdr:cNvPicPr>
      </xdr:nvPicPr>
      <xdr:blipFill>
        <a:blip xmlns:r="http://schemas.openxmlformats.org/officeDocument/2006/relationships" r:embed="rId2"/>
        <a:stretch>
          <a:fillRect/>
        </a:stretch>
      </xdr:blipFill>
      <xdr:spPr>
        <a:xfrm>
          <a:off x="9858375" y="600075"/>
          <a:ext cx="2304762" cy="2323809"/>
        </a:xfrm>
        <a:prstGeom prst="rect">
          <a:avLst/>
        </a:prstGeom>
      </xdr:spPr>
    </xdr:pic>
    <xdr:clientData/>
  </xdr:twoCellAnchor>
  <xdr:twoCellAnchor editAs="oneCell">
    <xdr:from>
      <xdr:col>6</xdr:col>
      <xdr:colOff>0</xdr:colOff>
      <xdr:row>3</xdr:row>
      <xdr:rowOff>0</xdr:rowOff>
    </xdr:from>
    <xdr:to>
      <xdr:col>9</xdr:col>
      <xdr:colOff>28286</xdr:colOff>
      <xdr:row>24</xdr:row>
      <xdr:rowOff>151881</xdr:rowOff>
    </xdr:to>
    <xdr:pic>
      <xdr:nvPicPr>
        <xdr:cNvPr id="10" name="Imagen 9">
          <a:extLst>
            <a:ext uri="{FF2B5EF4-FFF2-40B4-BE49-F238E27FC236}">
              <a16:creationId xmlns:a16="http://schemas.microsoft.com/office/drawing/2014/main" id="{82D39131-2EE2-8E96-2D85-D0DC29C4D87A}"/>
            </a:ext>
          </a:extLst>
        </xdr:cNvPr>
        <xdr:cNvPicPr>
          <a:picLocks noChangeAspect="1"/>
        </xdr:cNvPicPr>
      </xdr:nvPicPr>
      <xdr:blipFill>
        <a:blip xmlns:r="http://schemas.openxmlformats.org/officeDocument/2006/relationships" r:embed="rId3"/>
        <a:stretch>
          <a:fillRect/>
        </a:stretch>
      </xdr:blipFill>
      <xdr:spPr>
        <a:xfrm>
          <a:off x="6810375" y="600075"/>
          <a:ext cx="2314286" cy="41523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2"/>
  <sheetViews>
    <sheetView tabSelected="1" topLeftCell="A4" zoomScaleNormal="100" zoomScaleSheetLayoutView="96" workbookViewId="0">
      <selection activeCell="D52" sqref="D52"/>
    </sheetView>
  </sheetViews>
  <sheetFormatPr defaultColWidth="11.42578125" defaultRowHeight="15.75"/>
  <cols>
    <col min="1" max="1" width="5.28515625" style="1" customWidth="1"/>
    <col min="2" max="2" width="7.140625" style="4" customWidth="1"/>
    <col min="3" max="3" width="7" style="4" customWidth="1"/>
    <col min="4" max="4" width="64.140625" style="11" customWidth="1"/>
    <col min="5" max="5" width="10.85546875" style="4" customWidth="1"/>
    <col min="6" max="6" width="9" style="4" customWidth="1"/>
    <col min="7" max="7" width="13" style="12" customWidth="1"/>
    <col min="8" max="8" width="18.28515625" style="10" customWidth="1"/>
    <col min="9" max="9" width="13.140625" style="2" customWidth="1"/>
    <col min="10" max="10" width="22.42578125" style="1" customWidth="1"/>
    <col min="11" max="11" width="11.42578125" style="1"/>
    <col min="12" max="12" width="15.28515625" style="1" customWidth="1"/>
    <col min="13" max="13" width="13.7109375" style="3" customWidth="1"/>
    <col min="14" max="16384" width="11.42578125" style="1"/>
  </cols>
  <sheetData>
    <row r="1" spans="1:14">
      <c r="B1" s="16" t="s">
        <v>0</v>
      </c>
      <c r="C1" s="16"/>
      <c r="D1" s="16"/>
      <c r="E1" s="16"/>
      <c r="F1" s="16"/>
      <c r="G1" s="16"/>
      <c r="H1" s="16"/>
    </row>
    <row r="2" spans="1:14" ht="34.5" customHeight="1">
      <c r="B2" s="19" t="s">
        <v>1</v>
      </c>
      <c r="C2" s="19"/>
      <c r="D2" s="20"/>
      <c r="E2" s="20"/>
      <c r="F2" s="20"/>
      <c r="G2" s="20"/>
      <c r="H2" s="20"/>
    </row>
    <row r="3" spans="1:14" ht="19.5" customHeight="1">
      <c r="B3" s="19" t="s">
        <v>2</v>
      </c>
      <c r="C3" s="19"/>
      <c r="D3" s="19"/>
      <c r="E3" s="19"/>
      <c r="F3" s="19"/>
      <c r="G3" s="19"/>
      <c r="H3" s="19"/>
    </row>
    <row r="4" spans="1:14" ht="79.5" customHeight="1">
      <c r="B4" s="21" t="s">
        <v>3</v>
      </c>
      <c r="C4" s="21"/>
      <c r="D4" s="22" t="s">
        <v>4</v>
      </c>
      <c r="E4" s="22"/>
      <c r="F4" s="22"/>
      <c r="G4" s="22"/>
      <c r="H4" s="22"/>
    </row>
    <row r="5" spans="1:14" ht="33" customHeight="1">
      <c r="B5" s="23" t="s">
        <v>5</v>
      </c>
      <c r="C5" s="23" t="s">
        <v>6</v>
      </c>
      <c r="D5" s="23" t="s">
        <v>7</v>
      </c>
      <c r="E5" s="23" t="s">
        <v>8</v>
      </c>
      <c r="F5" s="23" t="s">
        <v>9</v>
      </c>
      <c r="G5" s="24" t="s">
        <v>10</v>
      </c>
      <c r="H5" s="23" t="s">
        <v>11</v>
      </c>
    </row>
    <row r="6" spans="1:14">
      <c r="B6" s="23">
        <v>1</v>
      </c>
      <c r="C6" s="23"/>
      <c r="D6" s="25" t="s">
        <v>12</v>
      </c>
      <c r="E6" s="26"/>
      <c r="F6" s="26"/>
      <c r="G6" s="27"/>
      <c r="H6" s="28"/>
      <c r="K6" s="4"/>
      <c r="L6" s="4"/>
      <c r="M6" s="5"/>
      <c r="N6" s="4"/>
    </row>
    <row r="7" spans="1:14" ht="76.5">
      <c r="A7" s="1">
        <v>1</v>
      </c>
      <c r="B7" s="29">
        <v>1.1000000000000001</v>
      </c>
      <c r="C7" s="29" t="s">
        <v>13</v>
      </c>
      <c r="D7" s="30" t="s">
        <v>14</v>
      </c>
      <c r="E7" s="29" t="s">
        <v>15</v>
      </c>
      <c r="F7" s="29">
        <v>360</v>
      </c>
      <c r="G7" s="31"/>
      <c r="H7" s="31">
        <f>+G7*F7</f>
        <v>0</v>
      </c>
      <c r="I7" s="6"/>
      <c r="K7" s="7"/>
      <c r="L7" s="4"/>
      <c r="M7" s="8"/>
      <c r="N7" s="7"/>
    </row>
    <row r="8" spans="1:14" ht="76.5">
      <c r="A8" s="1">
        <v>2</v>
      </c>
      <c r="B8" s="29">
        <v>1.2</v>
      </c>
      <c r="C8" s="29" t="s">
        <v>13</v>
      </c>
      <c r="D8" s="30" t="s">
        <v>16</v>
      </c>
      <c r="E8" s="29" t="s">
        <v>15</v>
      </c>
      <c r="F8" s="29">
        <v>360</v>
      </c>
      <c r="G8" s="31"/>
      <c r="H8" s="31">
        <f>+G8*F8</f>
        <v>0</v>
      </c>
      <c r="I8" s="6"/>
      <c r="K8" s="7"/>
      <c r="L8" s="4"/>
      <c r="M8" s="8"/>
      <c r="N8" s="7"/>
    </row>
    <row r="9" spans="1:14">
      <c r="B9" s="23">
        <v>2</v>
      </c>
      <c r="C9" s="23"/>
      <c r="D9" s="25" t="s">
        <v>17</v>
      </c>
      <c r="E9" s="26"/>
      <c r="F9" s="26"/>
      <c r="G9" s="32"/>
      <c r="H9" s="32"/>
    </row>
    <row r="10" spans="1:14" ht="91.5">
      <c r="A10" s="1">
        <v>3</v>
      </c>
      <c r="B10" s="29">
        <v>2.1</v>
      </c>
      <c r="C10" s="29" t="s">
        <v>13</v>
      </c>
      <c r="D10" s="30" t="s">
        <v>18</v>
      </c>
      <c r="E10" s="29" t="s">
        <v>15</v>
      </c>
      <c r="F10" s="29">
        <v>120</v>
      </c>
      <c r="G10" s="31"/>
      <c r="H10" s="31">
        <f>+G10*F10</f>
        <v>0</v>
      </c>
      <c r="I10" s="6"/>
      <c r="M10" s="8"/>
      <c r="N10" s="7"/>
    </row>
    <row r="11" spans="1:14" ht="76.5">
      <c r="A11" s="1">
        <v>4</v>
      </c>
      <c r="B11" s="29">
        <v>2.2000000000000002</v>
      </c>
      <c r="C11" s="29" t="s">
        <v>13</v>
      </c>
      <c r="D11" s="30" t="s">
        <v>19</v>
      </c>
      <c r="E11" s="29" t="s">
        <v>15</v>
      </c>
      <c r="F11" s="29">
        <v>120</v>
      </c>
      <c r="G11" s="31"/>
      <c r="H11" s="31">
        <f>+G11*F11</f>
        <v>0</v>
      </c>
      <c r="I11" s="6"/>
      <c r="M11" s="8"/>
      <c r="N11" s="7"/>
    </row>
    <row r="12" spans="1:14">
      <c r="B12" s="23">
        <v>3</v>
      </c>
      <c r="C12" s="23"/>
      <c r="D12" s="25" t="s">
        <v>20</v>
      </c>
      <c r="E12" s="26"/>
      <c r="F12" s="26"/>
      <c r="G12" s="32"/>
      <c r="H12" s="33"/>
    </row>
    <row r="13" spans="1:14" ht="91.5">
      <c r="A13" s="1">
        <v>5</v>
      </c>
      <c r="B13" s="29">
        <v>3.1</v>
      </c>
      <c r="C13" s="29" t="s">
        <v>13</v>
      </c>
      <c r="D13" s="30" t="s">
        <v>21</v>
      </c>
      <c r="E13" s="29" t="s">
        <v>15</v>
      </c>
      <c r="F13" s="29">
        <v>240</v>
      </c>
      <c r="G13" s="31"/>
      <c r="H13" s="31">
        <f>+G13*F13</f>
        <v>0</v>
      </c>
      <c r="I13" s="6"/>
      <c r="N13" s="7"/>
    </row>
    <row r="14" spans="1:14" ht="91.5">
      <c r="A14" s="1">
        <v>6</v>
      </c>
      <c r="B14" s="29">
        <v>3.2</v>
      </c>
      <c r="C14" s="29" t="s">
        <v>13</v>
      </c>
      <c r="D14" s="30" t="s">
        <v>22</v>
      </c>
      <c r="E14" s="29" t="s">
        <v>15</v>
      </c>
      <c r="F14" s="29">
        <v>120</v>
      </c>
      <c r="G14" s="31"/>
      <c r="H14" s="31">
        <f>+G14*F14</f>
        <v>0</v>
      </c>
      <c r="I14" s="6"/>
      <c r="N14" s="7"/>
    </row>
    <row r="15" spans="1:14" ht="76.5">
      <c r="A15" s="1">
        <v>7</v>
      </c>
      <c r="B15" s="29">
        <v>3.3</v>
      </c>
      <c r="C15" s="29" t="s">
        <v>13</v>
      </c>
      <c r="D15" s="30" t="s">
        <v>23</v>
      </c>
      <c r="E15" s="29" t="s">
        <v>24</v>
      </c>
      <c r="F15" s="29">
        <v>1.5</v>
      </c>
      <c r="G15" s="31"/>
      <c r="H15" s="31">
        <f t="shared" ref="H8:H39" si="0">+G15*F15</f>
        <v>0</v>
      </c>
      <c r="I15" s="6"/>
    </row>
    <row r="16" spans="1:14" ht="76.5">
      <c r="A16" s="1">
        <v>8</v>
      </c>
      <c r="B16" s="29">
        <v>3.4</v>
      </c>
      <c r="C16" s="29" t="s">
        <v>13</v>
      </c>
      <c r="D16" s="30" t="s">
        <v>25</v>
      </c>
      <c r="E16" s="29" t="s">
        <v>24</v>
      </c>
      <c r="F16" s="29">
        <v>0.5</v>
      </c>
      <c r="G16" s="31"/>
      <c r="H16" s="31">
        <f>+G16*F16</f>
        <v>0</v>
      </c>
      <c r="I16" s="6"/>
    </row>
    <row r="17" spans="1:14" ht="76.5">
      <c r="A17" s="1">
        <v>9</v>
      </c>
      <c r="B17" s="29">
        <v>3.5</v>
      </c>
      <c r="C17" s="29" t="s">
        <v>13</v>
      </c>
      <c r="D17" s="30" t="s">
        <v>26</v>
      </c>
      <c r="E17" s="29" t="s">
        <v>24</v>
      </c>
      <c r="F17" s="29">
        <v>1</v>
      </c>
      <c r="G17" s="31"/>
      <c r="H17" s="31">
        <f>+G17*F17</f>
        <v>0</v>
      </c>
      <c r="I17" s="6"/>
    </row>
    <row r="18" spans="1:14" ht="45.75">
      <c r="A18" s="1">
        <v>10</v>
      </c>
      <c r="B18" s="29">
        <v>3.6</v>
      </c>
      <c r="C18" s="29" t="s">
        <v>13</v>
      </c>
      <c r="D18" s="30" t="s">
        <v>27</v>
      </c>
      <c r="E18" s="29" t="s">
        <v>15</v>
      </c>
      <c r="F18" s="29">
        <v>240</v>
      </c>
      <c r="G18" s="31"/>
      <c r="H18" s="31">
        <f>+G18*F18</f>
        <v>0</v>
      </c>
      <c r="I18" s="6"/>
      <c r="M18" s="8"/>
      <c r="N18" s="3"/>
    </row>
    <row r="19" spans="1:14">
      <c r="A19" s="1">
        <v>11</v>
      </c>
      <c r="B19" s="29">
        <v>3.7</v>
      </c>
      <c r="C19" s="29" t="s">
        <v>13</v>
      </c>
      <c r="D19" s="34" t="s">
        <v>28</v>
      </c>
      <c r="E19" s="29" t="s">
        <v>15</v>
      </c>
      <c r="F19" s="29">
        <v>60</v>
      </c>
      <c r="G19" s="31"/>
      <c r="H19" s="31">
        <f>+G19*F19</f>
        <v>0</v>
      </c>
      <c r="I19" s="6"/>
      <c r="M19" s="8"/>
    </row>
    <row r="20" spans="1:14" ht="91.5">
      <c r="A20" s="1">
        <v>12</v>
      </c>
      <c r="B20" s="29">
        <v>3.8</v>
      </c>
      <c r="C20" s="29" t="s">
        <v>13</v>
      </c>
      <c r="D20" s="30" t="s">
        <v>29</v>
      </c>
      <c r="E20" s="29" t="s">
        <v>15</v>
      </c>
      <c r="F20" s="29">
        <v>60</v>
      </c>
      <c r="G20" s="31"/>
      <c r="H20" s="31">
        <f>+G20*F20</f>
        <v>0</v>
      </c>
      <c r="I20" s="6"/>
      <c r="M20" s="8"/>
    </row>
    <row r="21" spans="1:14" ht="121.5">
      <c r="A21" s="1">
        <v>13</v>
      </c>
      <c r="B21" s="29">
        <v>3.9</v>
      </c>
      <c r="C21" s="29" t="s">
        <v>13</v>
      </c>
      <c r="D21" s="30" t="s">
        <v>30</v>
      </c>
      <c r="E21" s="35" t="s">
        <v>31</v>
      </c>
      <c r="F21" s="35">
        <v>3</v>
      </c>
      <c r="G21" s="31"/>
      <c r="H21" s="31">
        <f>+G21*F21</f>
        <v>0</v>
      </c>
      <c r="I21" s="6"/>
    </row>
    <row r="22" spans="1:14" ht="30.75">
      <c r="A22" s="1">
        <v>14</v>
      </c>
      <c r="B22" s="36">
        <v>3.1</v>
      </c>
      <c r="C22" s="29" t="s">
        <v>13</v>
      </c>
      <c r="D22" s="37" t="s">
        <v>32</v>
      </c>
      <c r="E22" s="35" t="s">
        <v>31</v>
      </c>
      <c r="F22" s="35">
        <v>3</v>
      </c>
      <c r="G22" s="31"/>
      <c r="H22" s="31">
        <f>+G22*F22</f>
        <v>0</v>
      </c>
      <c r="I22" s="6"/>
    </row>
    <row r="23" spans="1:14">
      <c r="A23" s="1">
        <v>15</v>
      </c>
      <c r="B23" s="36">
        <v>3.11</v>
      </c>
      <c r="C23" s="38" t="s">
        <v>33</v>
      </c>
      <c r="D23" s="37" t="s">
        <v>34</v>
      </c>
      <c r="E23" s="35" t="s">
        <v>35</v>
      </c>
      <c r="F23" s="35">
        <v>10</v>
      </c>
      <c r="G23" s="31"/>
      <c r="H23" s="31">
        <f>+G23*F23</f>
        <v>0</v>
      </c>
      <c r="I23" s="6"/>
    </row>
    <row r="24" spans="1:14">
      <c r="B24" s="23">
        <v>4</v>
      </c>
      <c r="C24" s="23"/>
      <c r="D24" s="25" t="s">
        <v>36</v>
      </c>
      <c r="E24" s="23"/>
      <c r="F24" s="23"/>
      <c r="G24" s="33"/>
      <c r="H24" s="33"/>
    </row>
    <row r="25" spans="1:14" ht="30.75">
      <c r="A25" s="1">
        <v>16</v>
      </c>
      <c r="B25" s="29">
        <v>4.0999999999999996</v>
      </c>
      <c r="C25" s="39" t="s">
        <v>33</v>
      </c>
      <c r="D25" s="34" t="s">
        <v>37</v>
      </c>
      <c r="E25" s="29" t="s">
        <v>38</v>
      </c>
      <c r="F25" s="29">
        <v>100</v>
      </c>
      <c r="G25" s="40"/>
      <c r="H25" s="31">
        <f>+G25*F25</f>
        <v>0</v>
      </c>
      <c r="I25" s="6"/>
    </row>
    <row r="26" spans="1:14" ht="30.75">
      <c r="A26" s="1">
        <v>17</v>
      </c>
      <c r="B26" s="29">
        <v>4.2</v>
      </c>
      <c r="C26" s="39" t="s">
        <v>33</v>
      </c>
      <c r="D26" s="34" t="s">
        <v>39</v>
      </c>
      <c r="E26" s="29" t="s">
        <v>38</v>
      </c>
      <c r="F26" s="29">
        <v>50</v>
      </c>
      <c r="G26" s="40"/>
      <c r="H26" s="31">
        <f>+G26*F26</f>
        <v>0</v>
      </c>
      <c r="I26" s="6"/>
    </row>
    <row r="27" spans="1:14" ht="30.75">
      <c r="A27" s="1">
        <v>18</v>
      </c>
      <c r="B27" s="29">
        <v>4.3</v>
      </c>
      <c r="C27" s="39" t="s">
        <v>33</v>
      </c>
      <c r="D27" s="34" t="s">
        <v>40</v>
      </c>
      <c r="E27" s="29" t="s">
        <v>38</v>
      </c>
      <c r="F27" s="29">
        <v>100</v>
      </c>
      <c r="G27" s="40"/>
      <c r="H27" s="31">
        <f>+G27*F27</f>
        <v>0</v>
      </c>
      <c r="I27" s="6"/>
    </row>
    <row r="28" spans="1:14">
      <c r="B28" s="23">
        <v>5</v>
      </c>
      <c r="C28" s="23"/>
      <c r="D28" s="25" t="s">
        <v>41</v>
      </c>
      <c r="E28" s="23"/>
      <c r="F28" s="23"/>
      <c r="G28" s="33"/>
      <c r="H28" s="33"/>
      <c r="I28" s="6"/>
    </row>
    <row r="29" spans="1:14" ht="91.5">
      <c r="A29" s="1">
        <v>19</v>
      </c>
      <c r="B29" s="29">
        <v>5.0999999999999996</v>
      </c>
      <c r="C29" s="29" t="s">
        <v>13</v>
      </c>
      <c r="D29" s="30" t="s">
        <v>42</v>
      </c>
      <c r="E29" s="29" t="s">
        <v>15</v>
      </c>
      <c r="F29" s="29">
        <v>120</v>
      </c>
      <c r="G29" s="31"/>
      <c r="H29" s="31">
        <f>+G29*F29</f>
        <v>0</v>
      </c>
      <c r="I29" s="6"/>
      <c r="M29" s="9"/>
      <c r="N29" s="3"/>
    </row>
    <row r="30" spans="1:14">
      <c r="B30" s="23">
        <v>6</v>
      </c>
      <c r="C30" s="23"/>
      <c r="D30" s="41" t="s">
        <v>43</v>
      </c>
      <c r="E30" s="23"/>
      <c r="F30" s="23"/>
      <c r="G30" s="33"/>
      <c r="H30" s="33"/>
      <c r="I30" s="6"/>
    </row>
    <row r="31" spans="1:14" ht="76.5">
      <c r="A31" s="1">
        <v>20</v>
      </c>
      <c r="B31" s="29">
        <v>6.1</v>
      </c>
      <c r="C31" s="39" t="s">
        <v>33</v>
      </c>
      <c r="D31" s="30" t="s">
        <v>44</v>
      </c>
      <c r="E31" s="29" t="s">
        <v>15</v>
      </c>
      <c r="F31" s="29">
        <v>240</v>
      </c>
      <c r="G31" s="31"/>
      <c r="H31" s="31">
        <f>+G31*F31</f>
        <v>0</v>
      </c>
      <c r="I31" s="6"/>
      <c r="M31" s="9"/>
      <c r="N31" s="3"/>
    </row>
    <row r="32" spans="1:14" ht="61.5">
      <c r="A32" s="1">
        <v>21</v>
      </c>
      <c r="B32" s="29">
        <v>6.2</v>
      </c>
      <c r="C32" s="29" t="s">
        <v>13</v>
      </c>
      <c r="D32" s="42" t="s">
        <v>45</v>
      </c>
      <c r="E32" s="29" t="s">
        <v>31</v>
      </c>
      <c r="F32" s="29">
        <v>2</v>
      </c>
      <c r="G32" s="31"/>
      <c r="H32" s="31">
        <f>+G32*F32</f>
        <v>0</v>
      </c>
    </row>
    <row r="33" spans="1:14">
      <c r="B33" s="23">
        <v>7</v>
      </c>
      <c r="C33" s="23"/>
      <c r="D33" s="41" t="s">
        <v>46</v>
      </c>
      <c r="E33" s="23"/>
      <c r="F33" s="23"/>
      <c r="G33" s="33"/>
      <c r="H33" s="33"/>
    </row>
    <row r="34" spans="1:14" ht="152.25">
      <c r="A34" s="1">
        <v>22</v>
      </c>
      <c r="B34" s="29">
        <v>7.1</v>
      </c>
      <c r="C34" s="39" t="s">
        <v>33</v>
      </c>
      <c r="D34" s="30" t="s">
        <v>47</v>
      </c>
      <c r="E34" s="29" t="s">
        <v>38</v>
      </c>
      <c r="F34" s="29">
        <v>100</v>
      </c>
      <c r="G34" s="40"/>
      <c r="H34" s="31">
        <f>+G34*F34</f>
        <v>0</v>
      </c>
      <c r="I34" s="6"/>
      <c r="J34" s="9"/>
    </row>
    <row r="35" spans="1:14" ht="21.75" customHeight="1">
      <c r="B35" s="23">
        <v>8</v>
      </c>
      <c r="C35" s="23"/>
      <c r="D35" s="41" t="s">
        <v>48</v>
      </c>
      <c r="E35" s="23"/>
      <c r="F35" s="23"/>
      <c r="G35" s="33"/>
      <c r="H35" s="33"/>
      <c r="I35" s="6"/>
      <c r="J35" s="9"/>
    </row>
    <row r="36" spans="1:14">
      <c r="A36" s="1">
        <v>23</v>
      </c>
      <c r="B36" s="29">
        <v>8.1</v>
      </c>
      <c r="C36" s="39" t="s">
        <v>33</v>
      </c>
      <c r="D36" s="34" t="s">
        <v>49</v>
      </c>
      <c r="E36" s="29" t="s">
        <v>15</v>
      </c>
      <c r="F36" s="29">
        <v>240</v>
      </c>
      <c r="G36" s="31"/>
      <c r="H36" s="31">
        <f>+G36*F36</f>
        <v>0</v>
      </c>
      <c r="I36" s="6"/>
      <c r="N36" s="3"/>
    </row>
    <row r="37" spans="1:14">
      <c r="A37" s="1">
        <v>24</v>
      </c>
      <c r="B37" s="29">
        <v>8.1999999999999993</v>
      </c>
      <c r="C37" s="39" t="s">
        <v>33</v>
      </c>
      <c r="D37" s="34" t="s">
        <v>50</v>
      </c>
      <c r="E37" s="29" t="s">
        <v>15</v>
      </c>
      <c r="F37" s="29">
        <v>240</v>
      </c>
      <c r="G37" s="31"/>
      <c r="H37" s="31">
        <f>+G37*F37</f>
        <v>0</v>
      </c>
      <c r="I37" s="6"/>
    </row>
    <row r="38" spans="1:14" ht="76.5">
      <c r="A38" s="1">
        <v>25</v>
      </c>
      <c r="B38" s="29">
        <v>8.3000000000000007</v>
      </c>
      <c r="C38" s="39" t="s">
        <v>33</v>
      </c>
      <c r="D38" s="30" t="s">
        <v>51</v>
      </c>
      <c r="E38" s="29" t="s">
        <v>15</v>
      </c>
      <c r="F38" s="29">
        <v>240</v>
      </c>
      <c r="G38" s="31"/>
      <c r="H38" s="31">
        <f>+G38*F38</f>
        <v>0</v>
      </c>
      <c r="I38" s="6"/>
      <c r="N38" s="3"/>
    </row>
    <row r="39" spans="1:14" ht="77.25" customHeight="1">
      <c r="A39" s="1">
        <v>26</v>
      </c>
      <c r="B39" s="29">
        <v>8.4</v>
      </c>
      <c r="C39" s="29" t="s">
        <v>13</v>
      </c>
      <c r="D39" s="37" t="s">
        <v>52</v>
      </c>
      <c r="E39" s="35" t="s">
        <v>31</v>
      </c>
      <c r="F39" s="35">
        <v>1</v>
      </c>
      <c r="G39" s="31"/>
      <c r="H39" s="31">
        <f>+G39*F39</f>
        <v>0</v>
      </c>
      <c r="I39" s="6"/>
    </row>
    <row r="40" spans="1:14">
      <c r="B40" s="43" t="s">
        <v>53</v>
      </c>
      <c r="C40" s="43"/>
      <c r="D40" s="43"/>
      <c r="E40" s="43"/>
      <c r="F40" s="43"/>
      <c r="G40" s="44">
        <f>+SUM(H7:H39)</f>
        <v>0</v>
      </c>
      <c r="H40" s="44"/>
      <c r="I40" s="6"/>
    </row>
    <row r="41" spans="1:14">
      <c r="B41" s="47" t="s">
        <v>54</v>
      </c>
      <c r="C41" s="47"/>
      <c r="D41" s="47"/>
      <c r="E41" s="47"/>
      <c r="F41" s="47"/>
      <c r="G41" s="45">
        <f>+G40*0.19</f>
        <v>0</v>
      </c>
      <c r="H41" s="45"/>
    </row>
    <row r="42" spans="1:14" ht="24" customHeight="1">
      <c r="B42" s="43" t="s">
        <v>55</v>
      </c>
      <c r="C42" s="43"/>
      <c r="D42" s="43"/>
      <c r="E42" s="43"/>
      <c r="F42" s="43"/>
      <c r="G42" s="46">
        <f>+G40+G41</f>
        <v>0</v>
      </c>
      <c r="H42" s="44"/>
    </row>
    <row r="43" spans="1:14">
      <c r="D43" s="14"/>
      <c r="E43" s="14"/>
      <c r="F43" s="14"/>
      <c r="G43" s="14"/>
      <c r="H43" s="14"/>
    </row>
    <row r="44" spans="1:14">
      <c r="D44" s="17" t="s">
        <v>56</v>
      </c>
      <c r="E44" s="17"/>
      <c r="F44" s="17"/>
      <c r="G44" s="17"/>
      <c r="H44" s="17"/>
    </row>
    <row r="45" spans="1:14" ht="36" customHeight="1">
      <c r="D45" s="15" t="s">
        <v>57</v>
      </c>
      <c r="E45" s="15"/>
      <c r="F45" s="15"/>
      <c r="G45" s="15"/>
      <c r="H45" s="15"/>
    </row>
    <row r="46" spans="1:14" ht="36" customHeight="1">
      <c r="D46" s="15" t="s">
        <v>58</v>
      </c>
      <c r="E46" s="15"/>
      <c r="F46" s="15"/>
      <c r="G46" s="15"/>
      <c r="H46" s="15"/>
    </row>
    <row r="47" spans="1:14" ht="47.25" customHeight="1">
      <c r="D47" s="18" t="s">
        <v>59</v>
      </c>
      <c r="E47" s="18"/>
      <c r="F47" s="18"/>
      <c r="G47" s="18"/>
      <c r="H47" s="18"/>
    </row>
    <row r="48" spans="1:14" ht="45" customHeight="1">
      <c r="D48" s="15" t="s">
        <v>60</v>
      </c>
      <c r="E48" s="15"/>
      <c r="F48" s="15"/>
      <c r="G48" s="15"/>
      <c r="H48" s="15"/>
    </row>
    <row r="49" spans="4:8" ht="30.75" customHeight="1">
      <c r="D49" s="15" t="s">
        <v>61</v>
      </c>
      <c r="E49" s="15"/>
      <c r="F49" s="15"/>
      <c r="G49" s="15"/>
      <c r="H49" s="15"/>
    </row>
    <row r="50" spans="4:8" ht="30.75" customHeight="1">
      <c r="D50" s="15" t="s">
        <v>62</v>
      </c>
      <c r="E50" s="15"/>
      <c r="F50" s="15"/>
      <c r="G50" s="15"/>
      <c r="H50" s="15"/>
    </row>
    <row r="51" spans="4:8" ht="46.5" customHeight="1">
      <c r="D51" s="13" t="s">
        <v>63</v>
      </c>
      <c r="E51" s="13"/>
      <c r="F51" s="13"/>
      <c r="G51" s="13"/>
      <c r="H51" s="13"/>
    </row>
    <row r="52" spans="4:8" ht="51" customHeight="1">
      <c r="D52" s="1"/>
      <c r="E52" s="1"/>
      <c r="F52" s="1"/>
      <c r="G52" s="1"/>
    </row>
  </sheetData>
  <mergeCells count="20">
    <mergeCell ref="B1:H1"/>
    <mergeCell ref="D44:H44"/>
    <mergeCell ref="D45:H45"/>
    <mergeCell ref="D47:H47"/>
    <mergeCell ref="D48:H48"/>
    <mergeCell ref="B2:H2"/>
    <mergeCell ref="B40:F40"/>
    <mergeCell ref="B41:F41"/>
    <mergeCell ref="B42:F42"/>
    <mergeCell ref="G40:H40"/>
    <mergeCell ref="G41:H41"/>
    <mergeCell ref="G42:H42"/>
    <mergeCell ref="D46:H46"/>
    <mergeCell ref="D51:H51"/>
    <mergeCell ref="D43:H43"/>
    <mergeCell ref="D49:H49"/>
    <mergeCell ref="D50:H50"/>
    <mergeCell ref="B3:H3"/>
    <mergeCell ref="B4:C4"/>
    <mergeCell ref="D4:H4"/>
  </mergeCells>
  <printOptions horizontalCentered="1"/>
  <pageMargins left="0.70866141732283472" right="0.70866141732283472" top="0.74803149606299213" bottom="0.74803149606299213" header="0.31496062992125984" footer="0.31496062992125984"/>
  <pageSetup scale="64" orientation="portrait" r:id="rId1"/>
  <rowBreaks count="1" manualBreakCount="1">
    <brk id="20" max="7"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M25" sqref="M25"/>
    </sheetView>
  </sheetViews>
  <sheetFormatPr defaultColWidth="11.42578125"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 Rendon Santamaria</dc:creator>
  <cp:keywords/>
  <dc:description/>
  <cp:lastModifiedBy>GUSTAVO ADOLFO RODRIGUEZ OCHOA</cp:lastModifiedBy>
  <cp:revision/>
  <dcterms:created xsi:type="dcterms:W3CDTF">2021-05-25T20:15:23Z</dcterms:created>
  <dcterms:modified xsi:type="dcterms:W3CDTF">2023-05-04T14:46:40Z</dcterms:modified>
  <cp:category/>
  <cp:contentStatus/>
</cp:coreProperties>
</file>