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iana Franco\OneDrive - Universidad de Antioquia (1)\2020_Fac.Odontologia\Contratación\2024\Nuevo mmto equipos\Términos de referencia\"/>
    </mc:Choice>
  </mc:AlternateContent>
  <bookViews>
    <workbookView xWindow="0" yWindow="0" windowWidth="23040" windowHeight="8496"/>
  </bookViews>
  <sheets>
    <sheet name="Propuesta" sheetId="1" r:id="rId1"/>
  </sheets>
  <definedNames>
    <definedName name="_xlnm._FilterDatabase" localSheetId="0" hidden="1">Propuesta!$B$17:$J$126</definedName>
    <definedName name="_xlnm.Print_Area" localSheetId="0">Propuesta!$A$1:$J$129</definedName>
    <definedName name="NIT">Propuesta!$B$8</definedName>
    <definedName name="NOMBRE">Propuesta!$D$8</definedName>
    <definedName name="SUBT_MTTO_NODES_NOIVA">Propuesta!$H$11</definedName>
    <definedName name="SUBT_MTTO_NOIVA">Propuesta!$H$9</definedName>
    <definedName name="SUBTOTAL_NOIVA">Propuesta!$H$13</definedName>
    <definedName name="Total">Propuesta!$H$14</definedName>
    <definedName name="VR_BOLSA">Propuesta!$H$12</definedName>
    <definedName name="VR_CORRECTIVO">Propuesta!$H$8</definedName>
    <definedName name="VR_DESCUENTO">Propuesta!$H$10</definedName>
    <definedName name="VR_PREVENTIVO">Propuesta!$H$7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112" i="1" l="1"/>
  <c r="J112" i="1" s="1"/>
  <c r="I121" i="1"/>
  <c r="J121" i="1" s="1"/>
  <c r="I122" i="1"/>
  <c r="J122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36" i="1" l="1"/>
  <c r="I129" i="1"/>
  <c r="J129" i="1" s="1"/>
  <c r="H12" i="1" l="1"/>
  <c r="I126" i="1"/>
  <c r="J126" i="1" s="1"/>
  <c r="I125" i="1"/>
  <c r="J125" i="1" s="1"/>
  <c r="I124" i="1"/>
  <c r="J124" i="1" s="1"/>
  <c r="I120" i="1"/>
  <c r="J120" i="1" s="1"/>
  <c r="I119" i="1"/>
  <c r="J119" i="1" s="1"/>
  <c r="I116" i="1"/>
  <c r="J116" i="1" s="1"/>
  <c r="I115" i="1"/>
  <c r="J115" i="1" s="1"/>
  <c r="I114" i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J36" i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H8" i="1" l="1"/>
  <c r="H7" i="1"/>
  <c r="J114" i="1"/>
  <c r="J19" i="1"/>
  <c r="H9" i="1" l="1"/>
  <c r="H13" i="1" l="1"/>
  <c r="H14" i="1" s="1"/>
</calcChain>
</file>

<file path=xl/sharedStrings.xml><?xml version="1.0" encoding="utf-8"?>
<sst xmlns="http://schemas.openxmlformats.org/spreadsheetml/2006/main" count="146" uniqueCount="142">
  <si>
    <t>INFORMACIÓN DEL PROPONENTE</t>
  </si>
  <si>
    <t>RESUMEN DE LA PROPUESTA</t>
  </si>
  <si>
    <t>NIT:</t>
  </si>
  <si>
    <t>Nombre / Razón Social:</t>
  </si>
  <si>
    <r>
      <t xml:space="preserve">Valor de mantenimiento preventivo y mano de obra </t>
    </r>
    <r>
      <rPr>
        <sz val="9"/>
        <color theme="1"/>
        <rFont val="Calibri"/>
        <family val="2"/>
        <scheme val="minor"/>
      </rPr>
      <t>(antes de IVA)</t>
    </r>
  </si>
  <si>
    <r>
      <t>Valor de mantenimiento correctivo programado y mano de obra(</t>
    </r>
    <r>
      <rPr>
        <sz val="9"/>
        <color theme="1"/>
        <rFont val="Calibri"/>
        <family val="2"/>
        <scheme val="minor"/>
      </rPr>
      <t>antes de IVA)</t>
    </r>
  </si>
  <si>
    <t>Subtotal de mantenimientos antes de IVA</t>
  </si>
  <si>
    <r>
      <t xml:space="preserve">Descuento </t>
    </r>
    <r>
      <rPr>
        <b/>
        <sz val="11"/>
        <color rgb="FFFF0000"/>
        <rFont val="Calibri"/>
        <family val="2"/>
        <scheme val="minor"/>
      </rPr>
      <t>(%)</t>
    </r>
  </si>
  <si>
    <t>Subtotal de mantenimientos con descuento antes de IVA</t>
  </si>
  <si>
    <r>
      <t xml:space="preserve">Valor bolsa de repuestos </t>
    </r>
    <r>
      <rPr>
        <b/>
        <sz val="11"/>
        <color rgb="FFFF0000"/>
        <rFont val="Calibri"/>
        <family val="2"/>
        <scheme val="minor"/>
      </rPr>
      <t>($)</t>
    </r>
  </si>
  <si>
    <t>Subtotal  + Bolsa de rep.</t>
  </si>
  <si>
    <t>Total IVA incluido</t>
  </si>
  <si>
    <t>Item</t>
  </si>
  <si>
    <t>Equipo</t>
  </si>
  <si>
    <t>Cant. equipos</t>
  </si>
  <si>
    <t>Cant. de mantenimientos por equipo</t>
  </si>
  <si>
    <t>IVA</t>
  </si>
  <si>
    <t>Valor total antes de IVA</t>
  </si>
  <si>
    <t>Valor total después de IVA</t>
  </si>
  <si>
    <t>MANTENIMIENTOS PREVENTIVOS</t>
  </si>
  <si>
    <t>Agitador vortex</t>
  </si>
  <si>
    <t>Agitador Mazzini de balanceo</t>
  </si>
  <si>
    <t>Agitador magnético</t>
  </si>
  <si>
    <t>Airotor</t>
  </si>
  <si>
    <t>Autoclaves</t>
  </si>
  <si>
    <t>Aspiradores</t>
  </si>
  <si>
    <t xml:space="preserve">Balanza analítica </t>
  </si>
  <si>
    <t>Balanza digital</t>
  </si>
  <si>
    <t>Bomba de Vacío</t>
  </si>
  <si>
    <t>Cámara de flujo laminar</t>
  </si>
  <si>
    <t>Centrifuga</t>
  </si>
  <si>
    <t>estereoscopio</t>
  </si>
  <si>
    <t>espectrofotómetro</t>
  </si>
  <si>
    <t>Cámara de extracción de vapores</t>
  </si>
  <si>
    <t>Horno microondas</t>
  </si>
  <si>
    <t xml:space="preserve">Horno estufa </t>
  </si>
  <si>
    <t>I care lubricante de pieza</t>
  </si>
  <si>
    <t>Incubadora con agitación</t>
  </si>
  <si>
    <t xml:space="preserve">Lámpara de fotocurado </t>
  </si>
  <si>
    <t>lavadora ultrasónica</t>
  </si>
  <si>
    <t>Localizadores apicales</t>
  </si>
  <si>
    <t>Microarenadores</t>
  </si>
  <si>
    <t xml:space="preserve">Micro centrífuga </t>
  </si>
  <si>
    <t>Micromotores</t>
  </si>
  <si>
    <t>Microscopio Patología</t>
  </si>
  <si>
    <t>Motor de endodoncia</t>
  </si>
  <si>
    <t>Módulos preclínica</t>
  </si>
  <si>
    <t xml:space="preserve">Nevera </t>
  </si>
  <si>
    <t>PH-metro</t>
  </si>
  <si>
    <t>Plancha calentadora con agitador magnético</t>
  </si>
  <si>
    <t>Procesador de tejidos</t>
  </si>
  <si>
    <t>Recortador de modelo</t>
  </si>
  <si>
    <t>Revelador Automático</t>
  </si>
  <si>
    <t>Selladora</t>
  </si>
  <si>
    <t>Sistema de obturación</t>
  </si>
  <si>
    <t>Termo higrómetros</t>
  </si>
  <si>
    <t>Termómetros</t>
  </si>
  <si>
    <t xml:space="preserve">Ultrasonidos </t>
  </si>
  <si>
    <r>
      <t>Unidad odontológica</t>
    </r>
    <r>
      <rPr>
        <sz val="11"/>
        <color rgb="FFFF0000"/>
        <rFont val="Calibri"/>
        <family val="2"/>
      </rPr>
      <t xml:space="preserve"> </t>
    </r>
  </si>
  <si>
    <t>Unidad Odontológica  Portátil</t>
  </si>
  <si>
    <t>Rayos x periapicales marca Carestream Dental modelo Cs2200 series KFXTO48, JJXTO93(2)</t>
  </si>
  <si>
    <t>Compresor de pistones lubricados</t>
  </si>
  <si>
    <t>Micro pipetas</t>
  </si>
  <si>
    <t>Motor Eléctrico de baja velocidad</t>
  </si>
  <si>
    <t>Compresor libre de aceite</t>
  </si>
  <si>
    <t>Baño de flotacion</t>
  </si>
  <si>
    <t>Microtomor</t>
  </si>
  <si>
    <t xml:space="preserve">Balanza de triple brazos </t>
  </si>
  <si>
    <t>Bactoincinirador</t>
  </si>
  <si>
    <t>Espectro fotómetromultiskan</t>
  </si>
  <si>
    <t>Ultracongelador</t>
  </si>
  <si>
    <t>Incubador CO2</t>
  </si>
  <si>
    <t>Centrifuga refrigerada</t>
  </si>
  <si>
    <t>Incubador 58°C A-1508QB</t>
  </si>
  <si>
    <t>Lámpara Valo Modelo: Grand. Referencia: 5972</t>
  </si>
  <si>
    <t>Kits piezas de mano NSK  (Pana max 2, punta recta FX65 y micromotor FX205)</t>
  </si>
  <si>
    <t>Motor de baja Forte 300</t>
  </si>
  <si>
    <t>Motor de baja marca Whip Mix</t>
  </si>
  <si>
    <t>Vibradores sherman</t>
  </si>
  <si>
    <t>Star Vac Pro - form PF-08- 0080L</t>
  </si>
  <si>
    <t>Aspiradora serie AAA67691 marca Amman Girrbach</t>
  </si>
  <si>
    <t>Recortadora serial 2060104 marca Whaledent</t>
  </si>
  <si>
    <t>Articuladores odontológicos marca dentflex, whimp-mix Dac</t>
  </si>
  <si>
    <t>Compresor odontológico Schulz MSV6-2 Hp 2.0 Tanque 26 Gls 110/220 volt.</t>
  </si>
  <si>
    <t>Contraángulo NSK  NO ÓPTICO FX22 REF C1129001</t>
  </si>
  <si>
    <t>Digitalizador de placas de fósforo Carestream CS 7200</t>
  </si>
  <si>
    <t>Endomotor con localizador de ápice integrado Eighteeth Econnect S</t>
  </si>
  <si>
    <t>Equipo de Rayos X digital CS 2200 110V/170CM montaje de pared, extensión corto REF.5153614   CARESTREAM REFERENCIA 5153614</t>
  </si>
  <si>
    <t>Fonendoscopio de dos servicios WELCH ALLYN</t>
  </si>
  <si>
    <t>KIT PROFESIONAL PANAMAX 2 FX22  NSK  REF REF.Y1003758(contieneairotor, recta, micromotor y contra ángulo)</t>
  </si>
  <si>
    <t>Lámpara de fotocurado  ELIPER DEEP CURE 3M</t>
  </si>
  <si>
    <t>Pieza de alta velocidad   NSK PANAMAX2 B2</t>
  </si>
  <si>
    <t xml:space="preserve">Tallímetro con báscula marca SECA </t>
  </si>
  <si>
    <t>MANTENIMIENTOS CORRECTIVOS PROGRAMADOS</t>
  </si>
  <si>
    <t>Pintura de escupideras</t>
  </si>
  <si>
    <t>Unidades Odontológicas</t>
  </si>
  <si>
    <t>Retapizado</t>
  </si>
  <si>
    <t>Espaldar</t>
  </si>
  <si>
    <t>Protectores plásticos</t>
  </si>
  <si>
    <t>Cabeceros</t>
  </si>
  <si>
    <t xml:space="preserve">Asiento </t>
  </si>
  <si>
    <t>Descripción</t>
  </si>
  <si>
    <t>Cantidad</t>
  </si>
  <si>
    <t>Valor unitario</t>
  </si>
  <si>
    <t xml:space="preserve">Bolsa de repuestos </t>
  </si>
  <si>
    <t>Radiovisiografo modelo CS2200-SerieKFXTO44-marca Carestrem Dental</t>
  </si>
  <si>
    <t>Tomografo marca Jmorita-serieDE4102-Modelo X550p-C-T-F</t>
  </si>
  <si>
    <t>Noflame plus(Mechero)</t>
  </si>
  <si>
    <t>Ceradip</t>
  </si>
  <si>
    <t>Smartduo Encerador Electrico</t>
  </si>
  <si>
    <t>Desmineralizador P/VAA</t>
  </si>
  <si>
    <t>Talete (Troqueladora)</t>
  </si>
  <si>
    <t xml:space="preserve">Giroform </t>
  </si>
  <si>
    <t>Termico (Centrifuga)</t>
  </si>
  <si>
    <t>Horno evaporador de cera</t>
  </si>
  <si>
    <t>Desionizador de agua por ósmosis inversa</t>
  </si>
  <si>
    <t>Vacumat 40 (horno ceramica)</t>
  </si>
  <si>
    <t>Amalgamador</t>
  </si>
  <si>
    <t>Soldadora de punto</t>
  </si>
  <si>
    <t>Scanner dental</t>
  </si>
  <si>
    <t>Básculas</t>
  </si>
  <si>
    <t>Comprobador de vitalidad pulpar</t>
  </si>
  <si>
    <t>Digitalizador Scanx Duo</t>
  </si>
  <si>
    <t>Fonendoscopio</t>
  </si>
  <si>
    <t>Electrobisturí</t>
  </si>
  <si>
    <t xml:space="preserve">Tensiómetro  </t>
  </si>
  <si>
    <t>Cambio cajas de abastos</t>
  </si>
  <si>
    <t>98.1</t>
  </si>
  <si>
    <t>98.1.1</t>
  </si>
  <si>
    <t>Espaldar Unidad</t>
  </si>
  <si>
    <t>98.1.2</t>
  </si>
  <si>
    <t>Asiento unidad</t>
  </si>
  <si>
    <t xml:space="preserve">98.1.3 </t>
  </si>
  <si>
    <t>Espaldar silla</t>
  </si>
  <si>
    <t xml:space="preserve">98.1.4 </t>
  </si>
  <si>
    <t>Asiento silla</t>
  </si>
  <si>
    <t>98.2</t>
  </si>
  <si>
    <t>98.2.1</t>
  </si>
  <si>
    <t>98.2.2</t>
  </si>
  <si>
    <t>98.2.3</t>
  </si>
  <si>
    <t>Valor unitario por cada servicio antes de iva</t>
  </si>
  <si>
    <t>INVITACIÓN PÚBLICA 20860002-01-2024
Anexo 3. Propuesta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</si>
</sst>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_);_(&quot;$&quot;* \(#,##0\);_(&quot;$&quot;* &quot;-&quot;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rgb="FF026937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26937"/>
      <name val="Calibri"/>
      <family val="2"/>
    </font>
    <font>
      <sz val="9"/>
      <color theme="1"/>
      <name val="Calibri"/>
      <family val="2"/>
      <scheme val="minor"/>
    </font>
    <font>
      <b/>
      <sz val="11"/>
      <color rgb="FF026937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6937"/>
        <bgColor indexed="64"/>
      </patternFill>
    </fill>
    <fill>
      <patternFill patternType="solid">
        <fgColor rgb="FFA8E2DA"/>
        <bgColor indexed="64"/>
      </patternFill>
    </fill>
  </fills>
  <borders count="50">
    <border>
      <left/>
      <right/>
      <top/>
      <bottom/>
      <diagonal/>
    </border>
    <border>
      <left style="medium">
        <color rgb="FF43B649"/>
      </left>
      <right/>
      <top style="medium">
        <color rgb="FF43B649"/>
      </top>
      <bottom/>
      <diagonal/>
    </border>
    <border>
      <left/>
      <right style="medium">
        <color rgb="FF43B649"/>
      </right>
      <top style="medium">
        <color rgb="FF43B649"/>
      </top>
      <bottom/>
      <diagonal/>
    </border>
    <border>
      <left style="medium">
        <color rgb="FF43B649"/>
      </left>
      <right/>
      <top/>
      <bottom style="medium">
        <color rgb="FF43B649"/>
      </bottom>
      <diagonal/>
    </border>
    <border>
      <left/>
      <right style="medium">
        <color rgb="FF43B649"/>
      </right>
      <top/>
      <bottom style="medium">
        <color rgb="FF43B649"/>
      </bottom>
      <diagonal/>
    </border>
    <border>
      <left/>
      <right/>
      <top style="medium">
        <color rgb="FF43B649"/>
      </top>
      <bottom/>
      <diagonal/>
    </border>
    <border>
      <left style="medium">
        <color rgb="FF43B649"/>
      </left>
      <right style="thin">
        <color rgb="FF43B649"/>
      </right>
      <top style="medium">
        <color rgb="FF43B649"/>
      </top>
      <bottom style="thin">
        <color rgb="FF43B649"/>
      </bottom>
      <diagonal/>
    </border>
    <border>
      <left style="thin">
        <color rgb="FF43B649"/>
      </left>
      <right style="thin">
        <color rgb="FF43B649"/>
      </right>
      <top style="medium">
        <color rgb="FF43B649"/>
      </top>
      <bottom style="thin">
        <color rgb="FF43B649"/>
      </bottom>
      <diagonal/>
    </border>
    <border>
      <left style="thin">
        <color rgb="FF43B649"/>
      </left>
      <right style="medium">
        <color rgb="FF43B649"/>
      </right>
      <top style="medium">
        <color rgb="FF43B649"/>
      </top>
      <bottom style="thin">
        <color rgb="FF43B649"/>
      </bottom>
      <diagonal/>
    </border>
    <border>
      <left style="medium">
        <color rgb="FF43B649"/>
      </left>
      <right style="thin">
        <color rgb="FF43B649"/>
      </right>
      <top style="thin">
        <color rgb="FF43B649"/>
      </top>
      <bottom style="medium">
        <color rgb="FF43B649"/>
      </bottom>
      <diagonal/>
    </border>
    <border>
      <left style="thin">
        <color rgb="FF43B649"/>
      </left>
      <right style="thin">
        <color rgb="FF43B649"/>
      </right>
      <top style="thin">
        <color rgb="FF43B649"/>
      </top>
      <bottom style="medium">
        <color rgb="FF43B649"/>
      </bottom>
      <diagonal/>
    </border>
    <border>
      <left style="thin">
        <color rgb="FF43B649"/>
      </left>
      <right style="medium">
        <color rgb="FF43B649"/>
      </right>
      <top style="thin">
        <color rgb="FF43B649"/>
      </top>
      <bottom style="medium">
        <color rgb="FF43B649"/>
      </bottom>
      <diagonal/>
    </border>
    <border>
      <left style="thin">
        <color rgb="FF43B649"/>
      </left>
      <right style="thin">
        <color rgb="FF43B649"/>
      </right>
      <top style="thin">
        <color rgb="FF43B649"/>
      </top>
      <bottom style="thin">
        <color rgb="FF43B649"/>
      </bottom>
      <diagonal/>
    </border>
    <border>
      <left/>
      <right/>
      <top/>
      <bottom style="medium">
        <color rgb="FF43B649"/>
      </bottom>
      <diagonal/>
    </border>
    <border>
      <left style="medium">
        <color rgb="FF43B649"/>
      </left>
      <right style="thin">
        <color rgb="FF43B649"/>
      </right>
      <top style="thin">
        <color rgb="FF43B649"/>
      </top>
      <bottom style="thin">
        <color rgb="FF43B649"/>
      </bottom>
      <diagonal/>
    </border>
    <border>
      <left style="thin">
        <color rgb="FF43B649"/>
      </left>
      <right style="medium">
        <color rgb="FF43B649"/>
      </right>
      <top style="thin">
        <color rgb="FF43B649"/>
      </top>
      <bottom style="thin">
        <color rgb="FF43B649"/>
      </bottom>
      <diagonal/>
    </border>
    <border>
      <left style="medium">
        <color rgb="FF43B649"/>
      </left>
      <right style="thin">
        <color rgb="FF43B649"/>
      </right>
      <top style="medium">
        <color rgb="FF43B649"/>
      </top>
      <bottom style="medium">
        <color rgb="FF43B649"/>
      </bottom>
      <diagonal/>
    </border>
    <border>
      <left style="thin">
        <color rgb="FF43B649"/>
      </left>
      <right style="thin">
        <color rgb="FF43B649"/>
      </right>
      <top style="medium">
        <color rgb="FF43B649"/>
      </top>
      <bottom style="medium">
        <color rgb="FF43B649"/>
      </bottom>
      <diagonal/>
    </border>
    <border>
      <left style="thin">
        <color rgb="FF43B649"/>
      </left>
      <right style="medium">
        <color rgb="FF43B649"/>
      </right>
      <top style="medium">
        <color rgb="FF43B649"/>
      </top>
      <bottom style="medium">
        <color rgb="FF43B649"/>
      </bottom>
      <diagonal/>
    </border>
    <border>
      <left style="medium">
        <color rgb="FF43B649"/>
      </left>
      <right style="thin">
        <color rgb="FF43B649"/>
      </right>
      <top/>
      <bottom style="medium">
        <color rgb="FF43B649"/>
      </bottom>
      <diagonal/>
    </border>
    <border>
      <left style="thin">
        <color rgb="FF43B649"/>
      </left>
      <right style="thin">
        <color rgb="FF43B649"/>
      </right>
      <top/>
      <bottom style="medium">
        <color rgb="FF43B649"/>
      </bottom>
      <diagonal/>
    </border>
    <border>
      <left style="thin">
        <color rgb="FF43B649"/>
      </left>
      <right style="medium">
        <color rgb="FF43B649"/>
      </right>
      <top/>
      <bottom style="medium">
        <color rgb="FF43B649"/>
      </bottom>
      <diagonal/>
    </border>
    <border>
      <left style="thin">
        <color rgb="FF43B649"/>
      </left>
      <right style="thin">
        <color rgb="FF43B649"/>
      </right>
      <top/>
      <bottom style="thin">
        <color rgb="FF43B649"/>
      </bottom>
      <diagonal/>
    </border>
    <border>
      <left style="medium">
        <color rgb="FF43B649"/>
      </left>
      <right style="thin">
        <color rgb="FF43B649"/>
      </right>
      <top/>
      <bottom style="thin">
        <color rgb="FF43B649"/>
      </bottom>
      <diagonal/>
    </border>
    <border>
      <left style="thin">
        <color rgb="FF43B649"/>
      </left>
      <right style="medium">
        <color rgb="FF43B649"/>
      </right>
      <top/>
      <bottom style="thin">
        <color rgb="FF43B649"/>
      </bottom>
      <diagonal/>
    </border>
    <border>
      <left style="medium">
        <color rgb="FF43B649"/>
      </left>
      <right/>
      <top/>
      <bottom/>
      <diagonal/>
    </border>
    <border>
      <left/>
      <right style="medium">
        <color rgb="FF43B649"/>
      </right>
      <top/>
      <bottom/>
      <diagonal/>
    </border>
    <border>
      <left style="thin">
        <color rgb="FF43B649"/>
      </left>
      <right/>
      <top style="thin">
        <color rgb="FF43B649"/>
      </top>
      <bottom style="thin">
        <color rgb="FF43B649"/>
      </bottom>
      <diagonal/>
    </border>
    <border>
      <left/>
      <right style="thin">
        <color rgb="FF43B649"/>
      </right>
      <top style="thin">
        <color rgb="FF43B649"/>
      </top>
      <bottom style="thin">
        <color rgb="FF43B649"/>
      </bottom>
      <diagonal/>
    </border>
    <border>
      <left style="thin">
        <color rgb="FF43B649"/>
      </left>
      <right style="thin">
        <color rgb="FF43B649"/>
      </right>
      <top style="thin">
        <color rgb="FF43B649"/>
      </top>
      <bottom/>
      <diagonal/>
    </border>
    <border>
      <left style="thin">
        <color rgb="FF43B649"/>
      </left>
      <right/>
      <top style="thin">
        <color rgb="FF43B649"/>
      </top>
      <bottom/>
      <diagonal/>
    </border>
    <border>
      <left/>
      <right style="thin">
        <color rgb="FF43B649"/>
      </right>
      <top style="thin">
        <color rgb="FF43B649"/>
      </top>
      <bottom/>
      <diagonal/>
    </border>
    <border>
      <left style="medium">
        <color rgb="FF43B649"/>
      </left>
      <right/>
      <top style="thin">
        <color rgb="FF43B649"/>
      </top>
      <bottom style="thin">
        <color rgb="FF43B649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43B649"/>
      </left>
      <right/>
      <top/>
      <bottom style="thin">
        <color rgb="FF43B649"/>
      </bottom>
      <diagonal/>
    </border>
    <border>
      <left/>
      <right style="thin">
        <color rgb="FF43B649"/>
      </right>
      <top/>
      <bottom style="thin">
        <color rgb="FF43B649"/>
      </bottom>
      <diagonal/>
    </border>
    <border>
      <left style="thin">
        <color rgb="FF43B649"/>
      </left>
      <right style="thin">
        <color rgb="FF43B649"/>
      </right>
      <top/>
      <bottom/>
      <diagonal/>
    </border>
    <border>
      <left style="medium">
        <color rgb="FF43B649"/>
      </left>
      <right/>
      <top style="medium">
        <color rgb="FF43B649"/>
      </top>
      <bottom style="thin">
        <color rgb="FF43B649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/>
      <top style="medium">
        <color rgb="FF43B649"/>
      </top>
      <bottom style="thin">
        <color rgb="FF43B649"/>
      </bottom>
      <diagonal/>
    </border>
    <border>
      <left/>
      <right style="medium">
        <color rgb="FF43B649"/>
      </right>
      <top style="medium">
        <color rgb="FF43B649"/>
      </top>
      <bottom style="thin">
        <color rgb="FF43B649"/>
      </bottom>
      <diagonal/>
    </border>
    <border>
      <left style="medium">
        <color rgb="FF43B649"/>
      </left>
      <right/>
      <top/>
      <bottom style="thin">
        <color rgb="FF43B649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43B649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 style="medium">
        <color rgb="FF43B649"/>
      </left>
      <right/>
      <top style="thin">
        <color rgb="FF43B649"/>
      </top>
      <bottom style="medium">
        <color rgb="FF43B649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43B649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164" fontId="0" fillId="0" borderId="0" xfId="1" applyFont="1" applyAlignment="1" applyProtection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 applyProtection="1">
      <alignment horizontal="left"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9" fontId="3" fillId="0" borderId="12" xfId="2" applyFont="1" applyBorder="1" applyAlignment="1" applyProtection="1">
      <alignment horizontal="center" vertical="center"/>
      <protection locked="0"/>
    </xf>
    <xf numFmtId="164" fontId="3" fillId="0" borderId="12" xfId="1" applyFont="1" applyBorder="1" applyAlignment="1" applyProtection="1">
      <alignment horizontal="center" vertical="center"/>
    </xf>
    <xf numFmtId="9" fontId="3" fillId="0" borderId="12" xfId="2" applyFont="1" applyBorder="1" applyAlignment="1" applyProtection="1">
      <alignment horizontal="center" vertical="center"/>
    </xf>
    <xf numFmtId="0" fontId="3" fillId="0" borderId="22" xfId="0" applyFont="1" applyBorder="1" applyAlignment="1">
      <alignment horizontal="center" vertical="center"/>
    </xf>
    <xf numFmtId="9" fontId="3" fillId="0" borderId="22" xfId="2" applyFont="1" applyBorder="1" applyAlignment="1" applyProtection="1">
      <alignment horizontal="center" vertical="center"/>
      <protection locked="0"/>
    </xf>
    <xf numFmtId="164" fontId="3" fillId="0" borderId="22" xfId="1" applyFont="1" applyBorder="1" applyAlignment="1" applyProtection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3" fillId="0" borderId="15" xfId="1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/>
    </xf>
    <xf numFmtId="9" fontId="3" fillId="0" borderId="10" xfId="2" applyFont="1" applyBorder="1" applyAlignment="1" applyProtection="1">
      <alignment horizontal="center" vertical="center"/>
      <protection locked="0"/>
    </xf>
    <xf numFmtId="164" fontId="3" fillId="0" borderId="10" xfId="1" applyFont="1" applyBorder="1" applyAlignment="1" applyProtection="1">
      <alignment horizontal="center" vertical="center"/>
    </xf>
    <xf numFmtId="164" fontId="3" fillId="0" borderId="11" xfId="1" applyFont="1" applyBorder="1" applyAlignment="1" applyProtection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4" fontId="3" fillId="0" borderId="24" xfId="1" applyFont="1" applyBorder="1" applyAlignment="1" applyProtection="1">
      <alignment horizontal="center" vertical="center"/>
    </xf>
    <xf numFmtId="164" fontId="10" fillId="3" borderId="21" xfId="0" applyNumberFormat="1" applyFont="1" applyFill="1" applyBorder="1" applyAlignment="1">
      <alignment vertical="center"/>
    </xf>
    <xf numFmtId="164" fontId="10" fillId="3" borderId="20" xfId="0" applyNumberFormat="1" applyFont="1" applyFill="1" applyBorder="1" applyAlignment="1">
      <alignment vertical="center"/>
    </xf>
    <xf numFmtId="164" fontId="3" fillId="4" borderId="12" xfId="1" applyFont="1" applyFill="1" applyBorder="1" applyAlignment="1" applyProtection="1">
      <alignment horizontal="center" vertical="center"/>
      <protection locked="0"/>
    </xf>
    <xf numFmtId="164" fontId="3" fillId="4" borderId="10" xfId="1" applyFont="1" applyFill="1" applyBorder="1" applyAlignment="1" applyProtection="1">
      <alignment horizontal="center" vertical="center"/>
      <protection locked="0"/>
    </xf>
    <xf numFmtId="164" fontId="3" fillId="4" borderId="22" xfId="1" applyFont="1" applyFill="1" applyBorder="1" applyAlignment="1" applyProtection="1">
      <alignment horizontal="center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164" fontId="14" fillId="0" borderId="17" xfId="1" applyFont="1" applyFill="1" applyBorder="1" applyAlignment="1" applyProtection="1">
      <alignment horizontal="center" vertical="center" wrapText="1"/>
    </xf>
    <xf numFmtId="164" fontId="14" fillId="0" borderId="18" xfId="1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vertical="center" wrapText="1"/>
      <protection locked="0"/>
    </xf>
    <xf numFmtId="0" fontId="3" fillId="2" borderId="2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9" fontId="13" fillId="0" borderId="20" xfId="2" applyFont="1" applyFill="1" applyBorder="1" applyAlignment="1" applyProtection="1">
      <alignment horizontal="center" vertical="center"/>
    </xf>
    <xf numFmtId="164" fontId="13" fillId="4" borderId="20" xfId="1" applyFont="1" applyFill="1" applyBorder="1" applyAlignment="1" applyProtection="1">
      <alignment vertical="center"/>
      <protection locked="0"/>
    </xf>
    <xf numFmtId="0" fontId="13" fillId="0" borderId="2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16" fillId="0" borderId="46" xfId="0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0" fontId="1" fillId="0" borderId="38" xfId="0" applyFont="1" applyBorder="1" applyAlignment="1">
      <alignment horizontal="left" vertical="center" indent="2"/>
    </xf>
    <xf numFmtId="164" fontId="0" fillId="0" borderId="8" xfId="1" applyFont="1" applyFill="1" applyBorder="1" applyAlignment="1" applyProtection="1">
      <alignment horizontal="left" vertical="center"/>
    </xf>
    <xf numFmtId="164" fontId="0" fillId="0" borderId="15" xfId="1" applyFont="1" applyFill="1" applyBorder="1" applyAlignment="1" applyProtection="1">
      <alignment horizontal="left" vertical="center"/>
    </xf>
    <xf numFmtId="164" fontId="0" fillId="0" borderId="11" xfId="1" applyFont="1" applyFill="1" applyBorder="1" applyAlignment="1" applyProtection="1">
      <alignment horizontal="left" vertical="center"/>
    </xf>
    <xf numFmtId="165" fontId="0" fillId="4" borderId="15" xfId="2" applyNumberFormat="1" applyFont="1" applyFill="1" applyBorder="1" applyAlignment="1" applyProtection="1">
      <alignment horizontal="right" vertical="center"/>
    </xf>
    <xf numFmtId="0" fontId="0" fillId="4" borderId="11" xfId="0" applyFill="1" applyBorder="1" applyAlignment="1" applyProtection="1">
      <alignment vertical="center" wrapText="1"/>
      <protection locked="0"/>
    </xf>
    <xf numFmtId="0" fontId="0" fillId="0" borderId="48" xfId="0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0" fillId="0" borderId="33" xfId="0" applyBorder="1" applyAlignment="1">
      <alignment horizontal="left" vertical="center" wrapText="1" indent="4"/>
    </xf>
    <xf numFmtId="0" fontId="0" fillId="0" borderId="49" xfId="0" applyBorder="1" applyAlignment="1">
      <alignment horizontal="left" vertical="center" wrapText="1" indent="4"/>
    </xf>
    <xf numFmtId="0" fontId="6" fillId="2" borderId="12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0" fontId="5" fillId="0" borderId="4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2" borderId="30" xfId="0" applyFont="1" applyFill="1" applyBorder="1" applyAlignment="1">
      <alignment vertical="center"/>
    </xf>
    <xf numFmtId="0" fontId="6" fillId="2" borderId="31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33" xfId="0" applyFont="1" applyFill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0" fillId="2" borderId="12" xfId="0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4" borderId="9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2" borderId="22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17" fillId="0" borderId="14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164" fontId="8" fillId="3" borderId="15" xfId="1" applyFont="1" applyFill="1" applyBorder="1" applyAlignment="1" applyProtection="1">
      <alignment horizontal="left"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1" defaultTableStyle="TableStyleMedium2" defaultPivotStyle="PivotStyleLight16">
    <tableStyle name="Invisible" pivot="0" table="0" count="0"/>
  </tableStyles>
  <colors>
    <mruColors>
      <color rgb="FF026937"/>
      <color rgb="FFA8E2DA"/>
      <color rgb="FF43B6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</xdr:row>
      <xdr:rowOff>28575</xdr:rowOff>
    </xdr:from>
    <xdr:to>
      <xdr:col>3</xdr:col>
      <xdr:colOff>617220</xdr:colOff>
      <xdr:row>3</xdr:row>
      <xdr:rowOff>205773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855" y="112395"/>
          <a:ext cx="1945005" cy="611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K131"/>
  <sheetViews>
    <sheetView showGridLines="0" tabSelected="1" zoomScale="85" zoomScaleNormal="85" workbookViewId="0">
      <pane ySplit="17" topLeftCell="A75" activePane="bottomLeft" state="frozen"/>
      <selection pane="bottomLeft" activeCell="D7" sqref="D7"/>
    </sheetView>
  </sheetViews>
  <sheetFormatPr baseColWidth="10" defaultColWidth="11.44140625" defaultRowHeight="14.4" x14ac:dyDescent="0.3"/>
  <cols>
    <col min="1" max="1" width="1" style="3" customWidth="1"/>
    <col min="2" max="2" width="6.5546875" style="1" customWidth="1"/>
    <col min="3" max="3" width="17.109375" style="1" customWidth="1"/>
    <col min="4" max="4" width="25.33203125" style="2" bestFit="1" customWidth="1"/>
    <col min="5" max="5" width="10.44140625" style="3" bestFit="1" customWidth="1"/>
    <col min="6" max="6" width="21.6640625" style="3" customWidth="1"/>
    <col min="7" max="7" width="24.5546875" style="1" customWidth="1"/>
    <col min="8" max="8" width="16.109375" style="3" customWidth="1"/>
    <col min="9" max="9" width="19.88671875" style="4" customWidth="1"/>
    <col min="10" max="10" width="19.88671875" style="3" customWidth="1"/>
    <col min="11" max="11" width="19.33203125" style="4" customWidth="1"/>
    <col min="12" max="12" width="4.5546875" style="3" customWidth="1"/>
    <col min="13" max="16384" width="11.44140625" style="3"/>
  </cols>
  <sheetData>
    <row r="1" spans="2:10" ht="6.75" customHeight="1" thickBot="1" x14ac:dyDescent="0.35"/>
    <row r="2" spans="2:10" ht="21.75" customHeight="1" x14ac:dyDescent="0.3">
      <c r="B2" s="112"/>
      <c r="C2" s="113"/>
      <c r="D2" s="114"/>
      <c r="E2" s="103" t="s">
        <v>141</v>
      </c>
      <c r="F2" s="104"/>
      <c r="G2" s="104"/>
      <c r="H2" s="104"/>
      <c r="I2" s="104"/>
      <c r="J2" s="105"/>
    </row>
    <row r="3" spans="2:10" ht="12.6" customHeight="1" x14ac:dyDescent="0.3">
      <c r="B3" s="115"/>
      <c r="C3" s="116"/>
      <c r="D3" s="117"/>
      <c r="E3" s="106"/>
      <c r="F3" s="107"/>
      <c r="G3" s="107"/>
      <c r="H3" s="107"/>
      <c r="I3" s="107"/>
      <c r="J3" s="108"/>
    </row>
    <row r="4" spans="2:10" ht="21.75" customHeight="1" thickBot="1" x14ac:dyDescent="0.35">
      <c r="B4" s="118"/>
      <c r="C4" s="119"/>
      <c r="D4" s="120"/>
      <c r="E4" s="109"/>
      <c r="F4" s="110"/>
      <c r="G4" s="110"/>
      <c r="H4" s="110"/>
      <c r="I4" s="110"/>
      <c r="J4" s="111"/>
    </row>
    <row r="5" spans="2:10" ht="8.4" customHeight="1" thickBot="1" x14ac:dyDescent="0.35"/>
    <row r="6" spans="2:10" ht="15" thickBot="1" x14ac:dyDescent="0.35">
      <c r="B6" s="91" t="s">
        <v>0</v>
      </c>
      <c r="C6" s="92"/>
      <c r="D6" s="93"/>
      <c r="F6" s="91" t="s">
        <v>1</v>
      </c>
      <c r="G6" s="92"/>
      <c r="H6" s="93"/>
    </row>
    <row r="7" spans="2:10" ht="29.25" customHeight="1" x14ac:dyDescent="0.3">
      <c r="B7" s="96" t="s">
        <v>2</v>
      </c>
      <c r="C7" s="97"/>
      <c r="D7" s="34" t="s">
        <v>3</v>
      </c>
      <c r="F7" s="94" t="s">
        <v>4</v>
      </c>
      <c r="G7" s="95"/>
      <c r="H7" s="59">
        <f>SUM(I19:I95)</f>
        <v>0</v>
      </c>
      <c r="I7" s="3"/>
    </row>
    <row r="8" spans="2:10" ht="29.25" customHeight="1" thickBot="1" x14ac:dyDescent="0.35">
      <c r="B8" s="98"/>
      <c r="C8" s="99"/>
      <c r="D8" s="63"/>
      <c r="F8" s="100" t="s">
        <v>5</v>
      </c>
      <c r="G8" s="101"/>
      <c r="H8" s="60">
        <f>SUM(I114:I126)</f>
        <v>0</v>
      </c>
      <c r="I8" s="3"/>
    </row>
    <row r="9" spans="2:10" ht="15" customHeight="1" x14ac:dyDescent="0.3">
      <c r="B9" s="3"/>
      <c r="C9" s="3"/>
      <c r="D9" s="3"/>
      <c r="F9" s="130" t="s">
        <v>6</v>
      </c>
      <c r="G9" s="131"/>
      <c r="H9" s="60">
        <f>+H7+H8</f>
        <v>0</v>
      </c>
    </row>
    <row r="10" spans="2:10" ht="15.75" customHeight="1" x14ac:dyDescent="0.3">
      <c r="B10" s="3"/>
      <c r="C10" s="3"/>
      <c r="D10" s="3"/>
      <c r="F10" s="130" t="s">
        <v>7</v>
      </c>
      <c r="G10" s="131"/>
      <c r="H10" s="62"/>
    </row>
    <row r="11" spans="2:10" x14ac:dyDescent="0.3">
      <c r="B11" s="3"/>
      <c r="C11" s="3"/>
      <c r="D11" s="3"/>
      <c r="F11" s="132" t="s">
        <v>8</v>
      </c>
      <c r="G11" s="133"/>
      <c r="H11" s="134">
        <f>H9*(1-H10)</f>
        <v>0</v>
      </c>
    </row>
    <row r="12" spans="2:10" x14ac:dyDescent="0.3">
      <c r="B12" s="3"/>
      <c r="C12" s="3"/>
      <c r="D12" s="3"/>
      <c r="E12" s="6"/>
      <c r="F12" s="130" t="s">
        <v>9</v>
      </c>
      <c r="G12" s="131"/>
      <c r="H12" s="60">
        <f>I129</f>
        <v>0</v>
      </c>
    </row>
    <row r="13" spans="2:10" x14ac:dyDescent="0.3">
      <c r="B13" s="3"/>
      <c r="C13" s="3"/>
      <c r="D13" s="3"/>
      <c r="E13" s="6"/>
      <c r="F13" s="130" t="s">
        <v>10</v>
      </c>
      <c r="G13" s="131"/>
      <c r="H13" s="60">
        <f>+H11+H12</f>
        <v>0</v>
      </c>
    </row>
    <row r="14" spans="2:10" ht="15" thickBot="1" x14ac:dyDescent="0.35">
      <c r="F14" s="125" t="s">
        <v>11</v>
      </c>
      <c r="G14" s="126"/>
      <c r="H14" s="61">
        <f>H13*(1+19%)</f>
        <v>0</v>
      </c>
    </row>
    <row r="15" spans="2:10" ht="6.75" customHeight="1" x14ac:dyDescent="0.3"/>
    <row r="16" spans="2:10" ht="6.75" customHeight="1" thickBot="1" x14ac:dyDescent="0.35"/>
    <row r="17" spans="2:11" ht="43.8" thickBot="1" x14ac:dyDescent="0.35">
      <c r="B17" s="30" t="s">
        <v>12</v>
      </c>
      <c r="C17" s="124" t="s">
        <v>13</v>
      </c>
      <c r="D17" s="124"/>
      <c r="E17" s="31" t="s">
        <v>14</v>
      </c>
      <c r="F17" s="31" t="s">
        <v>15</v>
      </c>
      <c r="G17" s="32" t="s">
        <v>140</v>
      </c>
      <c r="H17" s="31" t="s">
        <v>16</v>
      </c>
      <c r="I17" s="32" t="s">
        <v>17</v>
      </c>
      <c r="J17" s="33" t="s">
        <v>18</v>
      </c>
      <c r="K17" s="3"/>
    </row>
    <row r="18" spans="2:11" ht="21" x14ac:dyDescent="0.3">
      <c r="B18" s="127" t="s">
        <v>19</v>
      </c>
      <c r="C18" s="128"/>
      <c r="D18" s="128"/>
      <c r="E18" s="128"/>
      <c r="F18" s="128"/>
      <c r="G18" s="128"/>
      <c r="H18" s="128"/>
      <c r="I18" s="128"/>
      <c r="J18" s="129"/>
    </row>
    <row r="19" spans="2:11" x14ac:dyDescent="0.3">
      <c r="B19" s="23">
        <v>1</v>
      </c>
      <c r="C19" s="102" t="s">
        <v>20</v>
      </c>
      <c r="D19" s="102"/>
      <c r="E19" s="35">
        <v>2</v>
      </c>
      <c r="F19" s="12">
        <v>2</v>
      </c>
      <c r="G19" s="29"/>
      <c r="H19" s="13">
        <v>0.19</v>
      </c>
      <c r="I19" s="14">
        <f>G19*F19*E19</f>
        <v>0</v>
      </c>
      <c r="J19" s="24">
        <f>I19*(1+H19)</f>
        <v>0</v>
      </c>
      <c r="K19" s="3"/>
    </row>
    <row r="20" spans="2:11" x14ac:dyDescent="0.3">
      <c r="B20" s="15">
        <v>2</v>
      </c>
      <c r="C20" s="86" t="s">
        <v>21</v>
      </c>
      <c r="D20" s="86"/>
      <c r="E20" s="21">
        <v>1</v>
      </c>
      <c r="F20" s="8">
        <v>2</v>
      </c>
      <c r="G20" s="27"/>
      <c r="H20" s="9">
        <v>0.19</v>
      </c>
      <c r="I20" s="10">
        <f t="shared" ref="I20:I83" si="0">G20*F20*E20</f>
        <v>0</v>
      </c>
      <c r="J20" s="16">
        <f t="shared" ref="J20:J83" si="1">I20*(1+H20)</f>
        <v>0</v>
      </c>
      <c r="K20" s="3"/>
    </row>
    <row r="21" spans="2:11" x14ac:dyDescent="0.3">
      <c r="B21" s="15">
        <v>3</v>
      </c>
      <c r="C21" s="86" t="s">
        <v>22</v>
      </c>
      <c r="D21" s="86"/>
      <c r="E21" s="21">
        <v>2</v>
      </c>
      <c r="F21" s="8">
        <v>2</v>
      </c>
      <c r="G21" s="27"/>
      <c r="H21" s="9">
        <v>0.19</v>
      </c>
      <c r="I21" s="10">
        <f t="shared" si="0"/>
        <v>0</v>
      </c>
      <c r="J21" s="16">
        <f t="shared" si="1"/>
        <v>0</v>
      </c>
      <c r="K21" s="3"/>
    </row>
    <row r="22" spans="2:11" x14ac:dyDescent="0.3">
      <c r="B22" s="15">
        <v>4</v>
      </c>
      <c r="C22" s="86" t="s">
        <v>23</v>
      </c>
      <c r="D22" s="86"/>
      <c r="E22" s="7">
        <v>205</v>
      </c>
      <c r="F22" s="8">
        <v>2</v>
      </c>
      <c r="G22" s="27"/>
      <c r="H22" s="9">
        <v>0.19</v>
      </c>
      <c r="I22" s="10">
        <f t="shared" si="0"/>
        <v>0</v>
      </c>
      <c r="J22" s="16">
        <f t="shared" si="1"/>
        <v>0</v>
      </c>
      <c r="K22" s="3"/>
    </row>
    <row r="23" spans="2:11" x14ac:dyDescent="0.3">
      <c r="B23" s="15">
        <v>5</v>
      </c>
      <c r="C23" s="86" t="s">
        <v>24</v>
      </c>
      <c r="D23" s="86"/>
      <c r="E23" s="7">
        <v>7</v>
      </c>
      <c r="F23" s="8">
        <v>2</v>
      </c>
      <c r="G23" s="27"/>
      <c r="H23" s="9">
        <v>0.19</v>
      </c>
      <c r="I23" s="10">
        <f t="shared" si="0"/>
        <v>0</v>
      </c>
      <c r="J23" s="16">
        <f t="shared" si="1"/>
        <v>0</v>
      </c>
      <c r="K23" s="3"/>
    </row>
    <row r="24" spans="2:11" x14ac:dyDescent="0.3">
      <c r="B24" s="15">
        <v>6</v>
      </c>
      <c r="C24" s="86" t="s">
        <v>25</v>
      </c>
      <c r="D24" s="86"/>
      <c r="E24" s="7">
        <v>6</v>
      </c>
      <c r="F24" s="8">
        <v>2</v>
      </c>
      <c r="G24" s="27"/>
      <c r="H24" s="9">
        <v>0.19</v>
      </c>
      <c r="I24" s="10">
        <f t="shared" si="0"/>
        <v>0</v>
      </c>
      <c r="J24" s="16">
        <f t="shared" si="1"/>
        <v>0</v>
      </c>
      <c r="K24" s="3"/>
    </row>
    <row r="25" spans="2:11" x14ac:dyDescent="0.3">
      <c r="B25" s="15">
        <v>7</v>
      </c>
      <c r="C25" s="86" t="s">
        <v>26</v>
      </c>
      <c r="D25" s="86"/>
      <c r="E25" s="7">
        <v>1</v>
      </c>
      <c r="F25" s="8">
        <v>2</v>
      </c>
      <c r="G25" s="27"/>
      <c r="H25" s="9">
        <v>0.19</v>
      </c>
      <c r="I25" s="10">
        <f t="shared" si="0"/>
        <v>0</v>
      </c>
      <c r="J25" s="16">
        <f t="shared" si="1"/>
        <v>0</v>
      </c>
      <c r="K25" s="3"/>
    </row>
    <row r="26" spans="2:11" x14ac:dyDescent="0.3">
      <c r="B26" s="15">
        <v>8</v>
      </c>
      <c r="C26" s="86" t="s">
        <v>27</v>
      </c>
      <c r="D26" s="86"/>
      <c r="E26" s="7">
        <v>3</v>
      </c>
      <c r="F26" s="8">
        <v>2</v>
      </c>
      <c r="G26" s="27"/>
      <c r="H26" s="9">
        <v>0.19</v>
      </c>
      <c r="I26" s="10">
        <f t="shared" si="0"/>
        <v>0</v>
      </c>
      <c r="J26" s="16">
        <f t="shared" si="1"/>
        <v>0</v>
      </c>
      <c r="K26" s="3"/>
    </row>
    <row r="27" spans="2:11" x14ac:dyDescent="0.3">
      <c r="B27" s="15">
        <v>9</v>
      </c>
      <c r="C27" s="86" t="s">
        <v>28</v>
      </c>
      <c r="D27" s="86"/>
      <c r="E27" s="7">
        <v>1</v>
      </c>
      <c r="F27" s="8">
        <v>2</v>
      </c>
      <c r="G27" s="27"/>
      <c r="H27" s="9">
        <v>0.19</v>
      </c>
      <c r="I27" s="10">
        <f t="shared" si="0"/>
        <v>0</v>
      </c>
      <c r="J27" s="16">
        <f t="shared" si="1"/>
        <v>0</v>
      </c>
      <c r="K27" s="3"/>
    </row>
    <row r="28" spans="2:11" x14ac:dyDescent="0.3">
      <c r="B28" s="15">
        <v>10</v>
      </c>
      <c r="C28" s="86" t="s">
        <v>29</v>
      </c>
      <c r="D28" s="86"/>
      <c r="E28" s="7">
        <v>1</v>
      </c>
      <c r="F28" s="8">
        <v>2</v>
      </c>
      <c r="G28" s="27"/>
      <c r="H28" s="9">
        <v>0.19</v>
      </c>
      <c r="I28" s="10">
        <f t="shared" si="0"/>
        <v>0</v>
      </c>
      <c r="J28" s="16">
        <f t="shared" si="1"/>
        <v>0</v>
      </c>
      <c r="K28" s="3"/>
    </row>
    <row r="29" spans="2:11" x14ac:dyDescent="0.3">
      <c r="B29" s="15">
        <v>11</v>
      </c>
      <c r="C29" s="86" t="s">
        <v>30</v>
      </c>
      <c r="D29" s="86"/>
      <c r="E29" s="21">
        <v>1</v>
      </c>
      <c r="F29" s="8">
        <v>2</v>
      </c>
      <c r="G29" s="27"/>
      <c r="H29" s="9">
        <v>0.19</v>
      </c>
      <c r="I29" s="10">
        <f t="shared" si="0"/>
        <v>0</v>
      </c>
      <c r="J29" s="16">
        <f t="shared" si="1"/>
        <v>0</v>
      </c>
      <c r="K29" s="3"/>
    </row>
    <row r="30" spans="2:11" x14ac:dyDescent="0.3">
      <c r="B30" s="15">
        <v>12</v>
      </c>
      <c r="C30" s="86" t="s">
        <v>31</v>
      </c>
      <c r="D30" s="86"/>
      <c r="E30" s="21">
        <v>1</v>
      </c>
      <c r="F30" s="8">
        <v>2</v>
      </c>
      <c r="G30" s="27"/>
      <c r="H30" s="9">
        <v>0.19</v>
      </c>
      <c r="I30" s="10">
        <f t="shared" si="0"/>
        <v>0</v>
      </c>
      <c r="J30" s="16">
        <f t="shared" si="1"/>
        <v>0</v>
      </c>
      <c r="K30" s="3"/>
    </row>
    <row r="31" spans="2:11" x14ac:dyDescent="0.3">
      <c r="B31" s="15">
        <v>13</v>
      </c>
      <c r="C31" s="86" t="s">
        <v>32</v>
      </c>
      <c r="D31" s="86"/>
      <c r="E31" s="21">
        <v>1</v>
      </c>
      <c r="F31" s="8">
        <v>2</v>
      </c>
      <c r="G31" s="27"/>
      <c r="H31" s="9">
        <v>0.19</v>
      </c>
      <c r="I31" s="10">
        <f t="shared" si="0"/>
        <v>0</v>
      </c>
      <c r="J31" s="16">
        <f t="shared" si="1"/>
        <v>0</v>
      </c>
      <c r="K31" s="3"/>
    </row>
    <row r="32" spans="2:11" x14ac:dyDescent="0.3">
      <c r="B32" s="15">
        <v>14</v>
      </c>
      <c r="C32" s="86" t="s">
        <v>33</v>
      </c>
      <c r="D32" s="86"/>
      <c r="E32" s="21">
        <v>1</v>
      </c>
      <c r="F32" s="8">
        <v>2</v>
      </c>
      <c r="G32" s="27"/>
      <c r="H32" s="9">
        <v>0.19</v>
      </c>
      <c r="I32" s="10">
        <f t="shared" si="0"/>
        <v>0</v>
      </c>
      <c r="J32" s="16">
        <f t="shared" si="1"/>
        <v>0</v>
      </c>
      <c r="K32" s="3"/>
    </row>
    <row r="33" spans="2:11" x14ac:dyDescent="0.3">
      <c r="B33" s="15">
        <v>15</v>
      </c>
      <c r="C33" s="86" t="s">
        <v>34</v>
      </c>
      <c r="D33" s="86"/>
      <c r="E33" s="21">
        <v>2</v>
      </c>
      <c r="F33" s="8">
        <v>2</v>
      </c>
      <c r="G33" s="27"/>
      <c r="H33" s="9">
        <v>0.19</v>
      </c>
      <c r="I33" s="10">
        <f t="shared" si="0"/>
        <v>0</v>
      </c>
      <c r="J33" s="16">
        <f t="shared" si="1"/>
        <v>0</v>
      </c>
      <c r="K33" s="3"/>
    </row>
    <row r="34" spans="2:11" x14ac:dyDescent="0.3">
      <c r="B34" s="15">
        <v>16</v>
      </c>
      <c r="C34" s="86" t="s">
        <v>35</v>
      </c>
      <c r="D34" s="86"/>
      <c r="E34" s="21">
        <v>1</v>
      </c>
      <c r="F34" s="8">
        <v>2</v>
      </c>
      <c r="G34" s="27"/>
      <c r="H34" s="9">
        <v>0.19</v>
      </c>
      <c r="I34" s="10">
        <f t="shared" si="0"/>
        <v>0</v>
      </c>
      <c r="J34" s="16">
        <f t="shared" si="1"/>
        <v>0</v>
      </c>
      <c r="K34" s="3"/>
    </row>
    <row r="35" spans="2:11" x14ac:dyDescent="0.3">
      <c r="B35" s="15">
        <v>17</v>
      </c>
      <c r="C35" s="86" t="s">
        <v>36</v>
      </c>
      <c r="D35" s="86"/>
      <c r="E35" s="21">
        <v>1</v>
      </c>
      <c r="F35" s="8">
        <v>2</v>
      </c>
      <c r="G35" s="27"/>
      <c r="H35" s="9">
        <v>0.19</v>
      </c>
      <c r="I35" s="10">
        <f t="shared" si="0"/>
        <v>0</v>
      </c>
      <c r="J35" s="16">
        <f t="shared" si="1"/>
        <v>0</v>
      </c>
      <c r="K35" s="3"/>
    </row>
    <row r="36" spans="2:11" x14ac:dyDescent="0.3">
      <c r="B36" s="15">
        <v>18</v>
      </c>
      <c r="C36" s="86" t="s">
        <v>37</v>
      </c>
      <c r="D36" s="86"/>
      <c r="E36" s="21">
        <v>1</v>
      </c>
      <c r="F36" s="8">
        <v>2</v>
      </c>
      <c r="G36" s="27"/>
      <c r="H36" s="9">
        <v>0.19</v>
      </c>
      <c r="I36" s="10">
        <f>G36*F36*E36</f>
        <v>0</v>
      </c>
      <c r="J36" s="16">
        <f t="shared" si="1"/>
        <v>0</v>
      </c>
      <c r="K36" s="3"/>
    </row>
    <row r="37" spans="2:11" x14ac:dyDescent="0.3">
      <c r="B37" s="15">
        <v>19</v>
      </c>
      <c r="C37" s="86" t="s">
        <v>38</v>
      </c>
      <c r="D37" s="86"/>
      <c r="E37" s="21">
        <v>69</v>
      </c>
      <c r="F37" s="8">
        <v>2</v>
      </c>
      <c r="G37" s="27"/>
      <c r="H37" s="9">
        <v>0.19</v>
      </c>
      <c r="I37" s="10">
        <f t="shared" si="0"/>
        <v>0</v>
      </c>
      <c r="J37" s="16">
        <f t="shared" si="1"/>
        <v>0</v>
      </c>
      <c r="K37" s="3"/>
    </row>
    <row r="38" spans="2:11" x14ac:dyDescent="0.3">
      <c r="B38" s="15">
        <v>20</v>
      </c>
      <c r="C38" s="86" t="s">
        <v>39</v>
      </c>
      <c r="D38" s="86"/>
      <c r="E38" s="21">
        <v>3</v>
      </c>
      <c r="F38" s="8">
        <v>2</v>
      </c>
      <c r="G38" s="27"/>
      <c r="H38" s="9">
        <v>0.19</v>
      </c>
      <c r="I38" s="10">
        <f t="shared" si="0"/>
        <v>0</v>
      </c>
      <c r="J38" s="16">
        <f t="shared" si="1"/>
        <v>0</v>
      </c>
      <c r="K38" s="3"/>
    </row>
    <row r="39" spans="2:11" x14ac:dyDescent="0.3">
      <c r="B39" s="15">
        <v>21</v>
      </c>
      <c r="C39" s="86" t="s">
        <v>40</v>
      </c>
      <c r="D39" s="86"/>
      <c r="E39" s="21">
        <v>5</v>
      </c>
      <c r="F39" s="8">
        <v>2</v>
      </c>
      <c r="G39" s="27"/>
      <c r="H39" s="9">
        <v>0.19</v>
      </c>
      <c r="I39" s="10">
        <f t="shared" si="0"/>
        <v>0</v>
      </c>
      <c r="J39" s="16">
        <f t="shared" si="1"/>
        <v>0</v>
      </c>
      <c r="K39" s="3"/>
    </row>
    <row r="40" spans="2:11" x14ac:dyDescent="0.3">
      <c r="B40" s="15">
        <v>22</v>
      </c>
      <c r="C40" s="86" t="s">
        <v>41</v>
      </c>
      <c r="D40" s="86"/>
      <c r="E40" s="21">
        <v>3</v>
      </c>
      <c r="F40" s="8">
        <v>2</v>
      </c>
      <c r="G40" s="27"/>
      <c r="H40" s="9">
        <v>0.19</v>
      </c>
      <c r="I40" s="10">
        <f t="shared" si="0"/>
        <v>0</v>
      </c>
      <c r="J40" s="16">
        <f t="shared" si="1"/>
        <v>0</v>
      </c>
      <c r="K40" s="3"/>
    </row>
    <row r="41" spans="2:11" x14ac:dyDescent="0.3">
      <c r="B41" s="15">
        <v>23</v>
      </c>
      <c r="C41" s="86" t="s">
        <v>42</v>
      </c>
      <c r="D41" s="86"/>
      <c r="E41" s="21">
        <v>1</v>
      </c>
      <c r="F41" s="8">
        <v>2</v>
      </c>
      <c r="G41" s="27"/>
      <c r="H41" s="9">
        <v>0.19</v>
      </c>
      <c r="I41" s="10">
        <f t="shared" si="0"/>
        <v>0</v>
      </c>
      <c r="J41" s="16">
        <f t="shared" si="1"/>
        <v>0</v>
      </c>
      <c r="K41" s="3"/>
    </row>
    <row r="42" spans="2:11" x14ac:dyDescent="0.3">
      <c r="B42" s="15">
        <v>24</v>
      </c>
      <c r="C42" s="86" t="s">
        <v>43</v>
      </c>
      <c r="D42" s="86"/>
      <c r="E42" s="21">
        <v>225</v>
      </c>
      <c r="F42" s="8">
        <v>2</v>
      </c>
      <c r="G42" s="27"/>
      <c r="H42" s="9">
        <v>0.19</v>
      </c>
      <c r="I42" s="10">
        <f t="shared" si="0"/>
        <v>0</v>
      </c>
      <c r="J42" s="16">
        <f t="shared" si="1"/>
        <v>0</v>
      </c>
      <c r="K42" s="3"/>
    </row>
    <row r="43" spans="2:11" x14ac:dyDescent="0.3">
      <c r="B43" s="15">
        <v>25</v>
      </c>
      <c r="C43" s="86" t="s">
        <v>44</v>
      </c>
      <c r="D43" s="86"/>
      <c r="E43" s="21">
        <v>18</v>
      </c>
      <c r="F43" s="8">
        <v>2</v>
      </c>
      <c r="G43" s="27"/>
      <c r="H43" s="9">
        <v>0.19</v>
      </c>
      <c r="I43" s="10">
        <f t="shared" si="0"/>
        <v>0</v>
      </c>
      <c r="J43" s="16">
        <f t="shared" si="1"/>
        <v>0</v>
      </c>
      <c r="K43" s="3"/>
    </row>
    <row r="44" spans="2:11" x14ac:dyDescent="0.3">
      <c r="B44" s="15">
        <v>26</v>
      </c>
      <c r="C44" s="86" t="s">
        <v>45</v>
      </c>
      <c r="D44" s="86"/>
      <c r="E44" s="21">
        <v>5</v>
      </c>
      <c r="F44" s="8">
        <v>2</v>
      </c>
      <c r="G44" s="27"/>
      <c r="H44" s="9">
        <v>0.19</v>
      </c>
      <c r="I44" s="10">
        <f t="shared" si="0"/>
        <v>0</v>
      </c>
      <c r="J44" s="16">
        <f t="shared" si="1"/>
        <v>0</v>
      </c>
      <c r="K44" s="3"/>
    </row>
    <row r="45" spans="2:11" x14ac:dyDescent="0.3">
      <c r="B45" s="15">
        <v>27</v>
      </c>
      <c r="C45" s="86" t="s">
        <v>46</v>
      </c>
      <c r="D45" s="86"/>
      <c r="E45" s="21">
        <v>72</v>
      </c>
      <c r="F45" s="8">
        <v>2</v>
      </c>
      <c r="G45" s="27"/>
      <c r="H45" s="9">
        <v>0.19</v>
      </c>
      <c r="I45" s="10">
        <f t="shared" si="0"/>
        <v>0</v>
      </c>
      <c r="J45" s="16">
        <f t="shared" si="1"/>
        <v>0</v>
      </c>
      <c r="K45" s="3"/>
    </row>
    <row r="46" spans="2:11" x14ac:dyDescent="0.3">
      <c r="B46" s="15">
        <v>28</v>
      </c>
      <c r="C46" s="86" t="s">
        <v>47</v>
      </c>
      <c r="D46" s="86"/>
      <c r="E46" s="21">
        <v>6</v>
      </c>
      <c r="F46" s="8">
        <v>2</v>
      </c>
      <c r="G46" s="27"/>
      <c r="H46" s="9">
        <v>0.19</v>
      </c>
      <c r="I46" s="10">
        <f t="shared" si="0"/>
        <v>0</v>
      </c>
      <c r="J46" s="16">
        <f t="shared" si="1"/>
        <v>0</v>
      </c>
      <c r="K46" s="3"/>
    </row>
    <row r="47" spans="2:11" x14ac:dyDescent="0.3">
      <c r="B47" s="15">
        <v>29</v>
      </c>
      <c r="C47" s="86" t="s">
        <v>48</v>
      </c>
      <c r="D47" s="86"/>
      <c r="E47" s="21">
        <v>1</v>
      </c>
      <c r="F47" s="8">
        <v>2</v>
      </c>
      <c r="G47" s="27"/>
      <c r="H47" s="9">
        <v>0.19</v>
      </c>
      <c r="I47" s="10">
        <f t="shared" si="0"/>
        <v>0</v>
      </c>
      <c r="J47" s="16">
        <f t="shared" si="1"/>
        <v>0</v>
      </c>
      <c r="K47" s="3"/>
    </row>
    <row r="48" spans="2:11" x14ac:dyDescent="0.3">
      <c r="B48" s="15">
        <v>30</v>
      </c>
      <c r="C48" s="86" t="s">
        <v>49</v>
      </c>
      <c r="D48" s="86"/>
      <c r="E48" s="21">
        <v>2</v>
      </c>
      <c r="F48" s="8">
        <v>2</v>
      </c>
      <c r="G48" s="27"/>
      <c r="H48" s="9">
        <v>0.19</v>
      </c>
      <c r="I48" s="10">
        <f t="shared" si="0"/>
        <v>0</v>
      </c>
      <c r="J48" s="16">
        <f t="shared" si="1"/>
        <v>0</v>
      </c>
      <c r="K48" s="3"/>
    </row>
    <row r="49" spans="2:11" x14ac:dyDescent="0.3">
      <c r="B49" s="15">
        <v>31</v>
      </c>
      <c r="C49" s="86" t="s">
        <v>50</v>
      </c>
      <c r="D49" s="86"/>
      <c r="E49" s="21">
        <v>1</v>
      </c>
      <c r="F49" s="8">
        <v>2</v>
      </c>
      <c r="G49" s="27"/>
      <c r="H49" s="9">
        <v>0.19</v>
      </c>
      <c r="I49" s="10">
        <f t="shared" si="0"/>
        <v>0</v>
      </c>
      <c r="J49" s="16">
        <f t="shared" si="1"/>
        <v>0</v>
      </c>
      <c r="K49" s="3"/>
    </row>
    <row r="50" spans="2:11" s="5" customFormat="1" x14ac:dyDescent="0.3">
      <c r="B50" s="22">
        <v>32</v>
      </c>
      <c r="C50" s="86" t="s">
        <v>51</v>
      </c>
      <c r="D50" s="86"/>
      <c r="E50" s="21">
        <v>4</v>
      </c>
      <c r="F50" s="8">
        <v>2</v>
      </c>
      <c r="G50" s="27"/>
      <c r="H50" s="9">
        <v>0.19</v>
      </c>
      <c r="I50" s="10">
        <f t="shared" si="0"/>
        <v>0</v>
      </c>
      <c r="J50" s="16">
        <f t="shared" si="1"/>
        <v>0</v>
      </c>
    </row>
    <row r="51" spans="2:11" x14ac:dyDescent="0.3">
      <c r="B51" s="15">
        <v>33</v>
      </c>
      <c r="C51" s="86" t="s">
        <v>52</v>
      </c>
      <c r="D51" s="86"/>
      <c r="E51" s="21">
        <v>1</v>
      </c>
      <c r="F51" s="8">
        <v>2</v>
      </c>
      <c r="G51" s="27"/>
      <c r="H51" s="9">
        <v>0.19</v>
      </c>
      <c r="I51" s="10">
        <f t="shared" si="0"/>
        <v>0</v>
      </c>
      <c r="J51" s="16">
        <f t="shared" si="1"/>
        <v>0</v>
      </c>
      <c r="K51" s="3"/>
    </row>
    <row r="52" spans="2:11" x14ac:dyDescent="0.3">
      <c r="B52" s="15">
        <v>34</v>
      </c>
      <c r="C52" s="86" t="s">
        <v>53</v>
      </c>
      <c r="D52" s="86"/>
      <c r="E52" s="21">
        <v>2</v>
      </c>
      <c r="F52" s="8">
        <v>2</v>
      </c>
      <c r="G52" s="27"/>
      <c r="H52" s="9">
        <v>0.19</v>
      </c>
      <c r="I52" s="10">
        <f t="shared" si="0"/>
        <v>0</v>
      </c>
      <c r="J52" s="16">
        <f t="shared" si="1"/>
        <v>0</v>
      </c>
      <c r="K52" s="3"/>
    </row>
    <row r="53" spans="2:11" x14ac:dyDescent="0.3">
      <c r="B53" s="15">
        <v>35</v>
      </c>
      <c r="C53" s="86" t="s">
        <v>54</v>
      </c>
      <c r="D53" s="86"/>
      <c r="E53" s="21">
        <v>1</v>
      </c>
      <c r="F53" s="8">
        <v>2</v>
      </c>
      <c r="G53" s="27"/>
      <c r="H53" s="9">
        <v>0.19</v>
      </c>
      <c r="I53" s="10">
        <f t="shared" si="0"/>
        <v>0</v>
      </c>
      <c r="J53" s="16">
        <f t="shared" si="1"/>
        <v>0</v>
      </c>
      <c r="K53" s="3"/>
    </row>
    <row r="54" spans="2:11" x14ac:dyDescent="0.3">
      <c r="B54" s="15">
        <v>36</v>
      </c>
      <c r="C54" s="86" t="s">
        <v>55</v>
      </c>
      <c r="D54" s="86"/>
      <c r="E54" s="21">
        <v>10</v>
      </c>
      <c r="F54" s="8">
        <v>2</v>
      </c>
      <c r="G54" s="27"/>
      <c r="H54" s="9">
        <v>0.19</v>
      </c>
      <c r="I54" s="10">
        <f t="shared" si="0"/>
        <v>0</v>
      </c>
      <c r="J54" s="16">
        <f t="shared" si="1"/>
        <v>0</v>
      </c>
      <c r="K54" s="3"/>
    </row>
    <row r="55" spans="2:11" x14ac:dyDescent="0.3">
      <c r="B55" s="15">
        <v>37</v>
      </c>
      <c r="C55" s="86" t="s">
        <v>56</v>
      </c>
      <c r="D55" s="86"/>
      <c r="E55" s="21">
        <v>4</v>
      </c>
      <c r="F55" s="8">
        <v>2</v>
      </c>
      <c r="G55" s="27"/>
      <c r="H55" s="9">
        <v>0.19</v>
      </c>
      <c r="I55" s="10">
        <f t="shared" si="0"/>
        <v>0</v>
      </c>
      <c r="J55" s="16">
        <f t="shared" si="1"/>
        <v>0</v>
      </c>
      <c r="K55" s="3"/>
    </row>
    <row r="56" spans="2:11" x14ac:dyDescent="0.3">
      <c r="B56" s="15">
        <v>38</v>
      </c>
      <c r="C56" s="86" t="s">
        <v>57</v>
      </c>
      <c r="D56" s="86"/>
      <c r="E56" s="21">
        <v>45</v>
      </c>
      <c r="F56" s="8">
        <v>2</v>
      </c>
      <c r="G56" s="27"/>
      <c r="H56" s="9">
        <v>0.19</v>
      </c>
      <c r="I56" s="10">
        <f t="shared" si="0"/>
        <v>0</v>
      </c>
      <c r="J56" s="16">
        <f t="shared" si="1"/>
        <v>0</v>
      </c>
      <c r="K56" s="3"/>
    </row>
    <row r="57" spans="2:11" x14ac:dyDescent="0.3">
      <c r="B57" s="15">
        <v>39</v>
      </c>
      <c r="C57" s="86" t="s">
        <v>58</v>
      </c>
      <c r="D57" s="86"/>
      <c r="E57" s="21">
        <v>168</v>
      </c>
      <c r="F57" s="8">
        <v>2</v>
      </c>
      <c r="G57" s="27"/>
      <c r="H57" s="9">
        <v>0.19</v>
      </c>
      <c r="I57" s="10">
        <f t="shared" si="0"/>
        <v>0</v>
      </c>
      <c r="J57" s="16">
        <f t="shared" si="1"/>
        <v>0</v>
      </c>
      <c r="K57" s="3"/>
    </row>
    <row r="58" spans="2:11" x14ac:dyDescent="0.3">
      <c r="B58" s="15">
        <v>40</v>
      </c>
      <c r="C58" s="86" t="s">
        <v>59</v>
      </c>
      <c r="D58" s="86"/>
      <c r="E58" s="21">
        <v>33</v>
      </c>
      <c r="F58" s="8">
        <v>2</v>
      </c>
      <c r="G58" s="27"/>
      <c r="H58" s="9">
        <v>0.19</v>
      </c>
      <c r="I58" s="10">
        <f t="shared" si="0"/>
        <v>0</v>
      </c>
      <c r="J58" s="16">
        <f t="shared" si="1"/>
        <v>0</v>
      </c>
      <c r="K58" s="3"/>
    </row>
    <row r="59" spans="2:11" x14ac:dyDescent="0.3">
      <c r="B59" s="15">
        <v>41</v>
      </c>
      <c r="C59" s="88" t="s">
        <v>60</v>
      </c>
      <c r="D59" s="89"/>
      <c r="E59" s="21">
        <v>8</v>
      </c>
      <c r="F59" s="7">
        <v>1</v>
      </c>
      <c r="G59" s="27"/>
      <c r="H59" s="9">
        <v>0.19</v>
      </c>
      <c r="I59" s="10">
        <f t="shared" si="0"/>
        <v>0</v>
      </c>
      <c r="J59" s="16">
        <f t="shared" si="1"/>
        <v>0</v>
      </c>
      <c r="K59" s="3"/>
    </row>
    <row r="60" spans="2:11" x14ac:dyDescent="0.3">
      <c r="B60" s="15">
        <v>42</v>
      </c>
      <c r="C60" s="88" t="s">
        <v>105</v>
      </c>
      <c r="D60" s="89"/>
      <c r="E60" s="21">
        <v>1</v>
      </c>
      <c r="F60" s="7">
        <v>2</v>
      </c>
      <c r="G60" s="27"/>
      <c r="H60" s="9">
        <v>0.19</v>
      </c>
      <c r="I60" s="10">
        <f t="shared" si="0"/>
        <v>0</v>
      </c>
      <c r="J60" s="16">
        <f t="shared" si="1"/>
        <v>0</v>
      </c>
      <c r="K60" s="3"/>
    </row>
    <row r="61" spans="2:11" x14ac:dyDescent="0.3">
      <c r="B61" s="15">
        <v>43</v>
      </c>
      <c r="C61" s="88" t="s">
        <v>106</v>
      </c>
      <c r="D61" s="89"/>
      <c r="E61" s="21">
        <v>1</v>
      </c>
      <c r="F61" s="7">
        <v>1</v>
      </c>
      <c r="G61" s="27"/>
      <c r="H61" s="9">
        <v>0.19</v>
      </c>
      <c r="I61" s="10">
        <f t="shared" si="0"/>
        <v>0</v>
      </c>
      <c r="J61" s="16">
        <f t="shared" si="1"/>
        <v>0</v>
      </c>
      <c r="K61" s="3"/>
    </row>
    <row r="62" spans="2:11" x14ac:dyDescent="0.3">
      <c r="B62" s="15">
        <v>44</v>
      </c>
      <c r="C62" s="90" t="s">
        <v>61</v>
      </c>
      <c r="D62" s="90"/>
      <c r="E62" s="21">
        <v>2</v>
      </c>
      <c r="F62" s="8">
        <v>2</v>
      </c>
      <c r="G62" s="27"/>
      <c r="H62" s="9">
        <v>0.19</v>
      </c>
      <c r="I62" s="10">
        <f t="shared" si="0"/>
        <v>0</v>
      </c>
      <c r="J62" s="16">
        <f t="shared" si="1"/>
        <v>0</v>
      </c>
      <c r="K62" s="3"/>
    </row>
    <row r="63" spans="2:11" x14ac:dyDescent="0.3">
      <c r="B63" s="15">
        <v>45</v>
      </c>
      <c r="C63" s="86" t="s">
        <v>62</v>
      </c>
      <c r="D63" s="86"/>
      <c r="E63" s="21">
        <v>26</v>
      </c>
      <c r="F63" s="8">
        <v>2</v>
      </c>
      <c r="G63" s="27"/>
      <c r="H63" s="9">
        <v>0.19</v>
      </c>
      <c r="I63" s="10">
        <f t="shared" si="0"/>
        <v>0</v>
      </c>
      <c r="J63" s="16">
        <f t="shared" si="1"/>
        <v>0</v>
      </c>
      <c r="K63" s="3"/>
    </row>
    <row r="64" spans="2:11" x14ac:dyDescent="0.3">
      <c r="B64" s="15">
        <v>46</v>
      </c>
      <c r="C64" s="86" t="s">
        <v>63</v>
      </c>
      <c r="D64" s="86"/>
      <c r="E64" s="21">
        <v>5</v>
      </c>
      <c r="F64" s="8">
        <v>2</v>
      </c>
      <c r="G64" s="27"/>
      <c r="H64" s="9">
        <v>0.19</v>
      </c>
      <c r="I64" s="10">
        <f t="shared" si="0"/>
        <v>0</v>
      </c>
      <c r="J64" s="16">
        <f t="shared" si="1"/>
        <v>0</v>
      </c>
      <c r="K64" s="3"/>
    </row>
    <row r="65" spans="2:11" x14ac:dyDescent="0.3">
      <c r="B65" s="15">
        <v>47</v>
      </c>
      <c r="C65" s="86" t="s">
        <v>64</v>
      </c>
      <c r="D65" s="86"/>
      <c r="E65" s="21">
        <v>2</v>
      </c>
      <c r="F65" s="8">
        <v>2</v>
      </c>
      <c r="G65" s="27"/>
      <c r="H65" s="9">
        <v>0.19</v>
      </c>
      <c r="I65" s="10">
        <f t="shared" si="0"/>
        <v>0</v>
      </c>
      <c r="J65" s="16">
        <f t="shared" si="1"/>
        <v>0</v>
      </c>
      <c r="K65" s="3"/>
    </row>
    <row r="66" spans="2:11" x14ac:dyDescent="0.3">
      <c r="B66" s="15">
        <v>48</v>
      </c>
      <c r="C66" s="86" t="s">
        <v>65</v>
      </c>
      <c r="D66" s="86"/>
      <c r="E66" s="21">
        <v>1</v>
      </c>
      <c r="F66" s="8">
        <v>2</v>
      </c>
      <c r="G66" s="27"/>
      <c r="H66" s="9">
        <v>0.19</v>
      </c>
      <c r="I66" s="10">
        <f t="shared" si="0"/>
        <v>0</v>
      </c>
      <c r="J66" s="16">
        <f t="shared" si="1"/>
        <v>0</v>
      </c>
      <c r="K66" s="3"/>
    </row>
    <row r="67" spans="2:11" x14ac:dyDescent="0.3">
      <c r="B67" s="15">
        <v>49</v>
      </c>
      <c r="C67" s="86" t="s">
        <v>66</v>
      </c>
      <c r="D67" s="86"/>
      <c r="E67" s="21">
        <v>1</v>
      </c>
      <c r="F67" s="8">
        <v>2</v>
      </c>
      <c r="G67" s="27"/>
      <c r="H67" s="9">
        <v>0.19</v>
      </c>
      <c r="I67" s="10">
        <f t="shared" si="0"/>
        <v>0</v>
      </c>
      <c r="J67" s="16">
        <f t="shared" si="1"/>
        <v>0</v>
      </c>
      <c r="K67" s="3"/>
    </row>
    <row r="68" spans="2:11" x14ac:dyDescent="0.3">
      <c r="B68" s="15">
        <v>50</v>
      </c>
      <c r="C68" s="86" t="s">
        <v>67</v>
      </c>
      <c r="D68" s="86"/>
      <c r="E68" s="21">
        <v>1</v>
      </c>
      <c r="F68" s="8">
        <v>2</v>
      </c>
      <c r="G68" s="27"/>
      <c r="H68" s="9">
        <v>0.19</v>
      </c>
      <c r="I68" s="10">
        <f t="shared" si="0"/>
        <v>0</v>
      </c>
      <c r="J68" s="16">
        <f t="shared" si="1"/>
        <v>0</v>
      </c>
      <c r="K68" s="3"/>
    </row>
    <row r="69" spans="2:11" x14ac:dyDescent="0.3">
      <c r="B69" s="15">
        <v>51</v>
      </c>
      <c r="C69" s="86" t="s">
        <v>68</v>
      </c>
      <c r="D69" s="86"/>
      <c r="E69" s="21">
        <v>1</v>
      </c>
      <c r="F69" s="8">
        <v>2</v>
      </c>
      <c r="G69" s="27"/>
      <c r="H69" s="9">
        <v>0.19</v>
      </c>
      <c r="I69" s="10">
        <f t="shared" si="0"/>
        <v>0</v>
      </c>
      <c r="J69" s="16">
        <f t="shared" si="1"/>
        <v>0</v>
      </c>
      <c r="K69" s="3"/>
    </row>
    <row r="70" spans="2:11" x14ac:dyDescent="0.3">
      <c r="B70" s="15">
        <v>52</v>
      </c>
      <c r="C70" s="86" t="s">
        <v>69</v>
      </c>
      <c r="D70" s="86"/>
      <c r="E70" s="21">
        <v>1</v>
      </c>
      <c r="F70" s="8">
        <v>2</v>
      </c>
      <c r="G70" s="27"/>
      <c r="H70" s="9">
        <v>0.19</v>
      </c>
      <c r="I70" s="10">
        <f t="shared" si="0"/>
        <v>0</v>
      </c>
      <c r="J70" s="16">
        <f t="shared" si="1"/>
        <v>0</v>
      </c>
      <c r="K70" s="3"/>
    </row>
    <row r="71" spans="2:11" x14ac:dyDescent="0.3">
      <c r="B71" s="15">
        <v>53</v>
      </c>
      <c r="C71" s="86" t="s">
        <v>70</v>
      </c>
      <c r="D71" s="86"/>
      <c r="E71" s="21">
        <v>1</v>
      </c>
      <c r="F71" s="8">
        <v>2</v>
      </c>
      <c r="G71" s="27"/>
      <c r="H71" s="9">
        <v>0.19</v>
      </c>
      <c r="I71" s="10">
        <f t="shared" si="0"/>
        <v>0</v>
      </c>
      <c r="J71" s="16">
        <f t="shared" si="1"/>
        <v>0</v>
      </c>
      <c r="K71" s="3"/>
    </row>
    <row r="72" spans="2:11" x14ac:dyDescent="0.3">
      <c r="B72" s="15">
        <v>54</v>
      </c>
      <c r="C72" s="86" t="s">
        <v>71</v>
      </c>
      <c r="D72" s="86"/>
      <c r="E72" s="21">
        <v>2</v>
      </c>
      <c r="F72" s="8">
        <v>2</v>
      </c>
      <c r="G72" s="27"/>
      <c r="H72" s="9">
        <v>0.19</v>
      </c>
      <c r="I72" s="10">
        <f t="shared" si="0"/>
        <v>0</v>
      </c>
      <c r="J72" s="16">
        <f t="shared" si="1"/>
        <v>0</v>
      </c>
      <c r="K72" s="3"/>
    </row>
    <row r="73" spans="2:11" x14ac:dyDescent="0.3">
      <c r="B73" s="15">
        <v>55</v>
      </c>
      <c r="C73" s="86" t="s">
        <v>72</v>
      </c>
      <c r="D73" s="86"/>
      <c r="E73" s="21">
        <v>1</v>
      </c>
      <c r="F73" s="8">
        <v>2</v>
      </c>
      <c r="G73" s="27"/>
      <c r="H73" s="9">
        <v>0.19</v>
      </c>
      <c r="I73" s="10">
        <f t="shared" si="0"/>
        <v>0</v>
      </c>
      <c r="J73" s="16">
        <f t="shared" si="1"/>
        <v>0</v>
      </c>
      <c r="K73" s="3"/>
    </row>
    <row r="74" spans="2:11" x14ac:dyDescent="0.3">
      <c r="B74" s="15">
        <v>56</v>
      </c>
      <c r="C74" s="86" t="s">
        <v>73</v>
      </c>
      <c r="D74" s="86"/>
      <c r="E74" s="21">
        <v>1</v>
      </c>
      <c r="F74" s="8">
        <v>2</v>
      </c>
      <c r="G74" s="27"/>
      <c r="H74" s="9">
        <v>0.19</v>
      </c>
      <c r="I74" s="10">
        <f t="shared" si="0"/>
        <v>0</v>
      </c>
      <c r="J74" s="16">
        <f t="shared" si="1"/>
        <v>0</v>
      </c>
      <c r="K74" s="3"/>
    </row>
    <row r="75" spans="2:11" x14ac:dyDescent="0.3">
      <c r="B75" s="15">
        <v>57</v>
      </c>
      <c r="C75" s="87" t="s">
        <v>74</v>
      </c>
      <c r="D75" s="87"/>
      <c r="E75" s="21">
        <v>1</v>
      </c>
      <c r="F75" s="8">
        <v>2</v>
      </c>
      <c r="G75" s="27"/>
      <c r="H75" s="9">
        <v>0.19</v>
      </c>
      <c r="I75" s="10">
        <f t="shared" si="0"/>
        <v>0</v>
      </c>
      <c r="J75" s="16">
        <f t="shared" si="1"/>
        <v>0</v>
      </c>
      <c r="K75" s="3"/>
    </row>
    <row r="76" spans="2:11" x14ac:dyDescent="0.3">
      <c r="B76" s="15">
        <v>58</v>
      </c>
      <c r="C76" s="84" t="s">
        <v>75</v>
      </c>
      <c r="D76" s="84"/>
      <c r="E76" s="36">
        <v>40</v>
      </c>
      <c r="F76" s="8">
        <v>2</v>
      </c>
      <c r="G76" s="27"/>
      <c r="H76" s="9">
        <v>0.19</v>
      </c>
      <c r="I76" s="10">
        <f t="shared" si="0"/>
        <v>0</v>
      </c>
      <c r="J76" s="16">
        <f t="shared" si="1"/>
        <v>0</v>
      </c>
      <c r="K76" s="3"/>
    </row>
    <row r="77" spans="2:11" x14ac:dyDescent="0.3">
      <c r="B77" s="15">
        <v>59</v>
      </c>
      <c r="C77" s="83" t="s">
        <v>76</v>
      </c>
      <c r="D77" s="83"/>
      <c r="E77" s="36">
        <v>2</v>
      </c>
      <c r="F77" s="8">
        <v>2</v>
      </c>
      <c r="G77" s="27"/>
      <c r="H77" s="9">
        <v>0.19</v>
      </c>
      <c r="I77" s="10">
        <f t="shared" si="0"/>
        <v>0</v>
      </c>
      <c r="J77" s="16">
        <f t="shared" si="1"/>
        <v>0</v>
      </c>
      <c r="K77" s="3"/>
    </row>
    <row r="78" spans="2:11" x14ac:dyDescent="0.3">
      <c r="B78" s="15">
        <v>60</v>
      </c>
      <c r="C78" s="83" t="s">
        <v>77</v>
      </c>
      <c r="D78" s="83"/>
      <c r="E78" s="36">
        <v>1</v>
      </c>
      <c r="F78" s="8">
        <v>2</v>
      </c>
      <c r="G78" s="27"/>
      <c r="H78" s="9">
        <v>0.19</v>
      </c>
      <c r="I78" s="10">
        <f t="shared" si="0"/>
        <v>0</v>
      </c>
      <c r="J78" s="16">
        <f t="shared" si="1"/>
        <v>0</v>
      </c>
      <c r="K78" s="3"/>
    </row>
    <row r="79" spans="2:11" x14ac:dyDescent="0.3">
      <c r="B79" s="15">
        <v>61</v>
      </c>
      <c r="C79" s="83" t="s">
        <v>78</v>
      </c>
      <c r="D79" s="83"/>
      <c r="E79" s="36">
        <v>2</v>
      </c>
      <c r="F79" s="8">
        <v>2</v>
      </c>
      <c r="G79" s="27"/>
      <c r="H79" s="9">
        <v>0.19</v>
      </c>
      <c r="I79" s="10">
        <f t="shared" si="0"/>
        <v>0</v>
      </c>
      <c r="J79" s="16">
        <f t="shared" si="1"/>
        <v>0</v>
      </c>
      <c r="K79" s="3"/>
    </row>
    <row r="80" spans="2:11" x14ac:dyDescent="0.3">
      <c r="B80" s="15">
        <v>62</v>
      </c>
      <c r="C80" s="83" t="s">
        <v>79</v>
      </c>
      <c r="D80" s="83"/>
      <c r="E80" s="36">
        <v>1</v>
      </c>
      <c r="F80" s="8">
        <v>2</v>
      </c>
      <c r="G80" s="27"/>
      <c r="H80" s="9">
        <v>0.19</v>
      </c>
      <c r="I80" s="10">
        <f t="shared" si="0"/>
        <v>0</v>
      </c>
      <c r="J80" s="16">
        <f t="shared" si="1"/>
        <v>0</v>
      </c>
      <c r="K80" s="3"/>
    </row>
    <row r="81" spans="2:11" x14ac:dyDescent="0.3">
      <c r="B81" s="15">
        <v>63</v>
      </c>
      <c r="C81" s="83" t="s">
        <v>80</v>
      </c>
      <c r="D81" s="83"/>
      <c r="E81" s="36">
        <v>1</v>
      </c>
      <c r="F81" s="8">
        <v>2</v>
      </c>
      <c r="G81" s="27"/>
      <c r="H81" s="9">
        <v>0.19</v>
      </c>
      <c r="I81" s="10">
        <f t="shared" si="0"/>
        <v>0</v>
      </c>
      <c r="J81" s="16">
        <f t="shared" si="1"/>
        <v>0</v>
      </c>
      <c r="K81" s="3"/>
    </row>
    <row r="82" spans="2:11" x14ac:dyDescent="0.3">
      <c r="B82" s="15">
        <v>64</v>
      </c>
      <c r="C82" s="83" t="s">
        <v>81</v>
      </c>
      <c r="D82" s="83"/>
      <c r="E82" s="36">
        <v>1</v>
      </c>
      <c r="F82" s="8">
        <v>2</v>
      </c>
      <c r="G82" s="27"/>
      <c r="H82" s="9">
        <v>0.19</v>
      </c>
      <c r="I82" s="10">
        <f t="shared" si="0"/>
        <v>0</v>
      </c>
      <c r="J82" s="16">
        <f t="shared" si="1"/>
        <v>0</v>
      </c>
      <c r="K82" s="3"/>
    </row>
    <row r="83" spans="2:11" x14ac:dyDescent="0.3">
      <c r="B83" s="15">
        <v>65</v>
      </c>
      <c r="C83" s="84" t="s">
        <v>82</v>
      </c>
      <c r="D83" s="84"/>
      <c r="E83" s="36">
        <v>180</v>
      </c>
      <c r="F83" s="8">
        <v>1</v>
      </c>
      <c r="G83" s="27"/>
      <c r="H83" s="9">
        <v>0.19</v>
      </c>
      <c r="I83" s="10">
        <f t="shared" si="0"/>
        <v>0</v>
      </c>
      <c r="J83" s="16">
        <f t="shared" si="1"/>
        <v>0</v>
      </c>
      <c r="K83" s="3"/>
    </row>
    <row r="84" spans="2:11" x14ac:dyDescent="0.3">
      <c r="B84" s="15">
        <v>66</v>
      </c>
      <c r="C84" s="85" t="s">
        <v>83</v>
      </c>
      <c r="D84" s="85"/>
      <c r="E84" s="36">
        <v>2</v>
      </c>
      <c r="F84" s="8">
        <v>2</v>
      </c>
      <c r="G84" s="27"/>
      <c r="H84" s="9">
        <v>0.19</v>
      </c>
      <c r="I84" s="10">
        <f t="shared" ref="I84:I94" si="2">G84*F84*E84</f>
        <v>0</v>
      </c>
      <c r="J84" s="16">
        <f t="shared" ref="J84:J94" si="3">I84*(1+H84)</f>
        <v>0</v>
      </c>
      <c r="K84" s="3"/>
    </row>
    <row r="85" spans="2:11" x14ac:dyDescent="0.3">
      <c r="B85" s="15">
        <v>67</v>
      </c>
      <c r="C85" s="85" t="s">
        <v>84</v>
      </c>
      <c r="D85" s="85"/>
      <c r="E85" s="36">
        <v>2</v>
      </c>
      <c r="F85" s="8">
        <v>2</v>
      </c>
      <c r="G85" s="27"/>
      <c r="H85" s="9">
        <v>0.19</v>
      </c>
      <c r="I85" s="10">
        <f t="shared" si="2"/>
        <v>0</v>
      </c>
      <c r="J85" s="16">
        <f t="shared" si="3"/>
        <v>0</v>
      </c>
      <c r="K85" s="3"/>
    </row>
    <row r="86" spans="2:11" x14ac:dyDescent="0.3">
      <c r="B86" s="15">
        <v>68</v>
      </c>
      <c r="C86" s="85" t="s">
        <v>85</v>
      </c>
      <c r="D86" s="85"/>
      <c r="E86" s="36">
        <v>1</v>
      </c>
      <c r="F86" s="7">
        <v>1</v>
      </c>
      <c r="G86" s="27"/>
      <c r="H86" s="9">
        <v>0.19</v>
      </c>
      <c r="I86" s="10">
        <f t="shared" si="2"/>
        <v>0</v>
      </c>
      <c r="J86" s="16">
        <f t="shared" si="3"/>
        <v>0</v>
      </c>
      <c r="K86" s="3"/>
    </row>
    <row r="87" spans="2:11" x14ac:dyDescent="0.3">
      <c r="B87" s="15">
        <v>69</v>
      </c>
      <c r="C87" s="85" t="s">
        <v>86</v>
      </c>
      <c r="D87" s="85"/>
      <c r="E87" s="36">
        <v>1</v>
      </c>
      <c r="F87" s="8">
        <v>2</v>
      </c>
      <c r="G87" s="27"/>
      <c r="H87" s="9">
        <v>0.19</v>
      </c>
      <c r="I87" s="10">
        <f t="shared" si="2"/>
        <v>0</v>
      </c>
      <c r="J87" s="16">
        <f t="shared" si="3"/>
        <v>0</v>
      </c>
      <c r="K87" s="3"/>
    </row>
    <row r="88" spans="2:11" x14ac:dyDescent="0.3">
      <c r="B88" s="15">
        <v>70</v>
      </c>
      <c r="C88" s="85" t="s">
        <v>87</v>
      </c>
      <c r="D88" s="85"/>
      <c r="E88" s="36">
        <v>1</v>
      </c>
      <c r="F88" s="7">
        <v>1</v>
      </c>
      <c r="G88" s="27"/>
      <c r="H88" s="9">
        <v>0.19</v>
      </c>
      <c r="I88" s="10">
        <f t="shared" si="2"/>
        <v>0</v>
      </c>
      <c r="J88" s="16">
        <f t="shared" si="3"/>
        <v>0</v>
      </c>
      <c r="K88" s="3"/>
    </row>
    <row r="89" spans="2:11" x14ac:dyDescent="0.3">
      <c r="B89" s="15">
        <v>71</v>
      </c>
      <c r="C89" s="85" t="s">
        <v>88</v>
      </c>
      <c r="D89" s="85"/>
      <c r="E89" s="36">
        <v>1</v>
      </c>
      <c r="F89" s="8">
        <v>2</v>
      </c>
      <c r="G89" s="27"/>
      <c r="H89" s="9">
        <v>0.19</v>
      </c>
      <c r="I89" s="10">
        <f t="shared" si="2"/>
        <v>0</v>
      </c>
      <c r="J89" s="16">
        <f t="shared" si="3"/>
        <v>0</v>
      </c>
      <c r="K89" s="3"/>
    </row>
    <row r="90" spans="2:11" x14ac:dyDescent="0.3">
      <c r="B90" s="15">
        <v>72</v>
      </c>
      <c r="C90" s="85" t="s">
        <v>89</v>
      </c>
      <c r="D90" s="85"/>
      <c r="E90" s="36">
        <v>1</v>
      </c>
      <c r="F90" s="8">
        <v>2</v>
      </c>
      <c r="G90" s="27"/>
      <c r="H90" s="9">
        <v>0.19</v>
      </c>
      <c r="I90" s="10">
        <f t="shared" si="2"/>
        <v>0</v>
      </c>
      <c r="J90" s="16">
        <f t="shared" si="3"/>
        <v>0</v>
      </c>
      <c r="K90" s="3"/>
    </row>
    <row r="91" spans="2:11" x14ac:dyDescent="0.3">
      <c r="B91" s="15">
        <v>73</v>
      </c>
      <c r="C91" s="71" t="s">
        <v>90</v>
      </c>
      <c r="D91" s="71"/>
      <c r="E91" s="36">
        <v>1</v>
      </c>
      <c r="F91" s="8">
        <v>2</v>
      </c>
      <c r="G91" s="27"/>
      <c r="H91" s="9">
        <v>0.19</v>
      </c>
      <c r="I91" s="10">
        <f t="shared" si="2"/>
        <v>0</v>
      </c>
      <c r="J91" s="16">
        <f t="shared" si="3"/>
        <v>0</v>
      </c>
      <c r="K91" s="3"/>
    </row>
    <row r="92" spans="2:11" x14ac:dyDescent="0.3">
      <c r="B92" s="15">
        <v>74</v>
      </c>
      <c r="C92" s="71" t="s">
        <v>91</v>
      </c>
      <c r="D92" s="71"/>
      <c r="E92" s="36">
        <v>2</v>
      </c>
      <c r="F92" s="8">
        <v>2</v>
      </c>
      <c r="G92" s="27"/>
      <c r="H92" s="9">
        <v>0.19</v>
      </c>
      <c r="I92" s="10">
        <f t="shared" si="2"/>
        <v>0</v>
      </c>
      <c r="J92" s="16">
        <f t="shared" si="3"/>
        <v>0</v>
      </c>
      <c r="K92" s="3"/>
    </row>
    <row r="93" spans="2:11" x14ac:dyDescent="0.3">
      <c r="B93" s="15">
        <v>75</v>
      </c>
      <c r="C93" s="71" t="s">
        <v>92</v>
      </c>
      <c r="D93" s="71"/>
      <c r="E93" s="36">
        <v>1</v>
      </c>
      <c r="F93" s="8">
        <v>2</v>
      </c>
      <c r="G93" s="27"/>
      <c r="H93" s="9">
        <v>0.19</v>
      </c>
      <c r="I93" s="10">
        <f t="shared" si="2"/>
        <v>0</v>
      </c>
      <c r="J93" s="16">
        <f t="shared" si="3"/>
        <v>0</v>
      </c>
      <c r="K93" s="3"/>
    </row>
    <row r="94" spans="2:11" x14ac:dyDescent="0.3">
      <c r="B94" s="15">
        <v>76</v>
      </c>
      <c r="C94" s="72" t="s">
        <v>107</v>
      </c>
      <c r="D94" s="73"/>
      <c r="E94" s="37">
        <v>1</v>
      </c>
      <c r="F94" s="8">
        <v>2</v>
      </c>
      <c r="G94" s="27"/>
      <c r="H94" s="9">
        <v>0.19</v>
      </c>
      <c r="I94" s="10">
        <f t="shared" si="2"/>
        <v>0</v>
      </c>
      <c r="J94" s="16">
        <f t="shared" si="3"/>
        <v>0</v>
      </c>
      <c r="K94" s="3"/>
    </row>
    <row r="95" spans="2:11" x14ac:dyDescent="0.3">
      <c r="B95" s="15">
        <v>77</v>
      </c>
      <c r="C95" s="72" t="s">
        <v>108</v>
      </c>
      <c r="D95" s="73"/>
      <c r="E95" s="37">
        <v>1</v>
      </c>
      <c r="F95" s="8">
        <v>2</v>
      </c>
      <c r="G95" s="27"/>
      <c r="H95" s="9">
        <v>0.19</v>
      </c>
      <c r="I95" s="10">
        <f t="shared" ref="I95:I111" si="4">G95*F95*E95</f>
        <v>0</v>
      </c>
      <c r="J95" s="16">
        <f t="shared" ref="J95:J111" si="5">I95*(1+H95)</f>
        <v>0</v>
      </c>
      <c r="K95" s="3"/>
    </row>
    <row r="96" spans="2:11" x14ac:dyDescent="0.3">
      <c r="B96" s="15">
        <v>78</v>
      </c>
      <c r="C96" s="76" t="s">
        <v>109</v>
      </c>
      <c r="D96" s="77"/>
      <c r="E96" s="37">
        <v>2</v>
      </c>
      <c r="F96" s="38">
        <v>2</v>
      </c>
      <c r="G96" s="27"/>
      <c r="H96" s="9">
        <v>0.19</v>
      </c>
      <c r="I96" s="10">
        <f t="shared" si="4"/>
        <v>0</v>
      </c>
      <c r="J96" s="16">
        <f t="shared" si="5"/>
        <v>0</v>
      </c>
      <c r="K96" s="3"/>
    </row>
    <row r="97" spans="2:11" x14ac:dyDescent="0.3">
      <c r="B97" s="39">
        <v>79</v>
      </c>
      <c r="C97" s="78" t="s">
        <v>110</v>
      </c>
      <c r="D97" s="78"/>
      <c r="E97" s="40">
        <v>1</v>
      </c>
      <c r="F97" s="41">
        <v>2</v>
      </c>
      <c r="G97" s="27"/>
      <c r="H97" s="9">
        <v>0.19</v>
      </c>
      <c r="I97" s="10">
        <f t="shared" si="4"/>
        <v>0</v>
      </c>
      <c r="J97" s="16">
        <f t="shared" si="5"/>
        <v>0</v>
      </c>
      <c r="K97" s="3"/>
    </row>
    <row r="98" spans="2:11" x14ac:dyDescent="0.3">
      <c r="B98" s="39">
        <v>80</v>
      </c>
      <c r="C98" s="78" t="s">
        <v>111</v>
      </c>
      <c r="D98" s="78"/>
      <c r="E98" s="40">
        <v>1</v>
      </c>
      <c r="F98" s="41">
        <v>2</v>
      </c>
      <c r="G98" s="27"/>
      <c r="H98" s="9">
        <v>0.19</v>
      </c>
      <c r="I98" s="10">
        <f t="shared" si="4"/>
        <v>0</v>
      </c>
      <c r="J98" s="16">
        <f t="shared" si="5"/>
        <v>0</v>
      </c>
      <c r="K98" s="3"/>
    </row>
    <row r="99" spans="2:11" x14ac:dyDescent="0.3">
      <c r="B99" s="39">
        <v>81</v>
      </c>
      <c r="C99" s="78" t="s">
        <v>112</v>
      </c>
      <c r="D99" s="78"/>
      <c r="E99" s="40">
        <v>1</v>
      </c>
      <c r="F99" s="41">
        <v>2</v>
      </c>
      <c r="G99" s="27"/>
      <c r="H99" s="9">
        <v>0.19</v>
      </c>
      <c r="I99" s="10">
        <f t="shared" si="4"/>
        <v>0</v>
      </c>
      <c r="J99" s="16">
        <f t="shared" si="5"/>
        <v>0</v>
      </c>
      <c r="K99" s="3"/>
    </row>
    <row r="100" spans="2:11" x14ac:dyDescent="0.3">
      <c r="B100" s="39">
        <v>82</v>
      </c>
      <c r="C100" s="78" t="s">
        <v>113</v>
      </c>
      <c r="D100" s="78"/>
      <c r="E100" s="40">
        <v>1</v>
      </c>
      <c r="F100" s="41">
        <v>2</v>
      </c>
      <c r="G100" s="27"/>
      <c r="H100" s="9">
        <v>0.19</v>
      </c>
      <c r="I100" s="10">
        <f t="shared" si="4"/>
        <v>0</v>
      </c>
      <c r="J100" s="16">
        <f t="shared" si="5"/>
        <v>0</v>
      </c>
      <c r="K100" s="3"/>
    </row>
    <row r="101" spans="2:11" x14ac:dyDescent="0.3">
      <c r="B101" s="39">
        <v>83</v>
      </c>
      <c r="C101" s="78" t="s">
        <v>114</v>
      </c>
      <c r="D101" s="78"/>
      <c r="E101" s="40">
        <v>1</v>
      </c>
      <c r="F101" s="41">
        <v>2</v>
      </c>
      <c r="G101" s="27"/>
      <c r="H101" s="9">
        <v>0.19</v>
      </c>
      <c r="I101" s="10">
        <f t="shared" si="4"/>
        <v>0</v>
      </c>
      <c r="J101" s="16">
        <f t="shared" si="5"/>
        <v>0</v>
      </c>
      <c r="K101" s="3"/>
    </row>
    <row r="102" spans="2:11" x14ac:dyDescent="0.3">
      <c r="B102" s="39">
        <v>84</v>
      </c>
      <c r="C102" s="79" t="s">
        <v>115</v>
      </c>
      <c r="D102" s="79"/>
      <c r="E102" s="40">
        <v>1</v>
      </c>
      <c r="F102" s="41">
        <v>2</v>
      </c>
      <c r="G102" s="27"/>
      <c r="H102" s="9">
        <v>0.19</v>
      </c>
      <c r="I102" s="10">
        <f t="shared" si="4"/>
        <v>0</v>
      </c>
      <c r="J102" s="16">
        <f t="shared" si="5"/>
        <v>0</v>
      </c>
      <c r="K102" s="3"/>
    </row>
    <row r="103" spans="2:11" x14ac:dyDescent="0.3">
      <c r="B103" s="39">
        <v>85</v>
      </c>
      <c r="C103" s="78" t="s">
        <v>116</v>
      </c>
      <c r="D103" s="78"/>
      <c r="E103" s="40">
        <v>1</v>
      </c>
      <c r="F103" s="41">
        <v>2</v>
      </c>
      <c r="G103" s="27"/>
      <c r="H103" s="9">
        <v>0.19</v>
      </c>
      <c r="I103" s="10">
        <f t="shared" si="4"/>
        <v>0</v>
      </c>
      <c r="J103" s="16">
        <f t="shared" si="5"/>
        <v>0</v>
      </c>
      <c r="K103" s="3"/>
    </row>
    <row r="104" spans="2:11" x14ac:dyDescent="0.3">
      <c r="B104" s="39">
        <v>86</v>
      </c>
      <c r="C104" s="80" t="s">
        <v>117</v>
      </c>
      <c r="D104" s="80"/>
      <c r="E104" s="40">
        <v>5</v>
      </c>
      <c r="F104" s="41">
        <v>2</v>
      </c>
      <c r="G104" s="27"/>
      <c r="H104" s="9">
        <v>0.19</v>
      </c>
      <c r="I104" s="10">
        <f t="shared" si="4"/>
        <v>0</v>
      </c>
      <c r="J104" s="16">
        <f t="shared" si="5"/>
        <v>0</v>
      </c>
      <c r="K104" s="3"/>
    </row>
    <row r="105" spans="2:11" x14ac:dyDescent="0.3">
      <c r="B105" s="15">
        <v>87</v>
      </c>
      <c r="C105" s="81" t="s">
        <v>118</v>
      </c>
      <c r="D105" s="82"/>
      <c r="E105" s="42">
        <v>2</v>
      </c>
      <c r="F105" s="43">
        <v>2</v>
      </c>
      <c r="G105" s="27"/>
      <c r="H105" s="9">
        <v>0.19</v>
      </c>
      <c r="I105" s="10">
        <f t="shared" si="4"/>
        <v>0</v>
      </c>
      <c r="J105" s="16">
        <f t="shared" si="5"/>
        <v>0</v>
      </c>
      <c r="K105" s="3"/>
    </row>
    <row r="106" spans="2:11" x14ac:dyDescent="0.3">
      <c r="B106" s="15">
        <v>88</v>
      </c>
      <c r="C106" s="66" t="s">
        <v>119</v>
      </c>
      <c r="D106" s="67"/>
      <c r="E106" s="37">
        <v>1</v>
      </c>
      <c r="F106" s="38">
        <v>2</v>
      </c>
      <c r="G106" s="27"/>
      <c r="H106" s="9">
        <v>0.19</v>
      </c>
      <c r="I106" s="10">
        <f t="shared" si="4"/>
        <v>0</v>
      </c>
      <c r="J106" s="16">
        <f t="shared" si="5"/>
        <v>0</v>
      </c>
      <c r="K106" s="3"/>
    </row>
    <row r="107" spans="2:11" x14ac:dyDescent="0.3">
      <c r="B107" s="15">
        <v>89</v>
      </c>
      <c r="C107" s="66" t="s">
        <v>120</v>
      </c>
      <c r="D107" s="67"/>
      <c r="E107" s="37">
        <v>2</v>
      </c>
      <c r="F107" s="38">
        <v>2</v>
      </c>
      <c r="G107" s="27"/>
      <c r="H107" s="9">
        <v>0.19</v>
      </c>
      <c r="I107" s="10">
        <f t="shared" si="4"/>
        <v>0</v>
      </c>
      <c r="J107" s="16">
        <f t="shared" si="5"/>
        <v>0</v>
      </c>
      <c r="K107" s="3"/>
    </row>
    <row r="108" spans="2:11" x14ac:dyDescent="0.3">
      <c r="B108" s="15">
        <v>90</v>
      </c>
      <c r="C108" s="66" t="s">
        <v>121</v>
      </c>
      <c r="D108" s="67"/>
      <c r="E108" s="37">
        <v>1</v>
      </c>
      <c r="F108" s="38">
        <v>2</v>
      </c>
      <c r="G108" s="27"/>
      <c r="H108" s="9">
        <v>0.19</v>
      </c>
      <c r="I108" s="10">
        <f t="shared" si="4"/>
        <v>0</v>
      </c>
      <c r="J108" s="16">
        <f t="shared" si="5"/>
        <v>0</v>
      </c>
      <c r="K108" s="3"/>
    </row>
    <row r="109" spans="2:11" x14ac:dyDescent="0.3">
      <c r="B109" s="15">
        <v>91</v>
      </c>
      <c r="C109" s="66" t="s">
        <v>122</v>
      </c>
      <c r="D109" s="67"/>
      <c r="E109" s="37">
        <v>3</v>
      </c>
      <c r="F109" s="38">
        <v>2</v>
      </c>
      <c r="G109" s="27"/>
      <c r="H109" s="9">
        <v>0.19</v>
      </c>
      <c r="I109" s="10">
        <f t="shared" si="4"/>
        <v>0</v>
      </c>
      <c r="J109" s="16">
        <f t="shared" si="5"/>
        <v>0</v>
      </c>
      <c r="K109" s="3"/>
    </row>
    <row r="110" spans="2:11" x14ac:dyDescent="0.3">
      <c r="B110" s="15">
        <v>92</v>
      </c>
      <c r="C110" s="66" t="s">
        <v>123</v>
      </c>
      <c r="D110" s="67"/>
      <c r="E110" s="37">
        <v>1</v>
      </c>
      <c r="F110" s="38">
        <v>2</v>
      </c>
      <c r="G110" s="27"/>
      <c r="H110" s="9">
        <v>0.19</v>
      </c>
      <c r="I110" s="10">
        <f t="shared" si="4"/>
        <v>0</v>
      </c>
      <c r="J110" s="16">
        <f t="shared" si="5"/>
        <v>0</v>
      </c>
      <c r="K110" s="3"/>
    </row>
    <row r="111" spans="2:11" x14ac:dyDescent="0.3">
      <c r="B111" s="15">
        <v>93</v>
      </c>
      <c r="C111" s="66" t="s">
        <v>124</v>
      </c>
      <c r="D111" s="67"/>
      <c r="E111" s="37">
        <v>2</v>
      </c>
      <c r="F111" s="38">
        <v>2</v>
      </c>
      <c r="G111" s="27"/>
      <c r="H111" s="9">
        <v>0.19</v>
      </c>
      <c r="I111" s="10">
        <f t="shared" si="4"/>
        <v>0</v>
      </c>
      <c r="J111" s="16">
        <f t="shared" si="5"/>
        <v>0</v>
      </c>
      <c r="K111" s="3"/>
    </row>
    <row r="112" spans="2:11" ht="15" thickBot="1" x14ac:dyDescent="0.35">
      <c r="B112" s="15">
        <v>94</v>
      </c>
      <c r="C112" s="68" t="s">
        <v>125</v>
      </c>
      <c r="D112" s="68"/>
      <c r="E112" s="44">
        <v>9</v>
      </c>
      <c r="F112" s="45">
        <v>1</v>
      </c>
      <c r="G112" s="28"/>
      <c r="H112" s="9">
        <v>0.19</v>
      </c>
      <c r="I112" s="10">
        <f t="shared" ref="I112" si="6">G112*F112*E112</f>
        <v>0</v>
      </c>
      <c r="J112" s="16">
        <f t="shared" ref="J112" si="7">I112*(1+H112)</f>
        <v>0</v>
      </c>
      <c r="K112" s="3"/>
    </row>
    <row r="113" spans="2:11" ht="21" x14ac:dyDescent="0.3">
      <c r="B113" s="127" t="s">
        <v>93</v>
      </c>
      <c r="C113" s="128"/>
      <c r="D113" s="128"/>
      <c r="E113" s="128"/>
      <c r="F113" s="128"/>
      <c r="G113" s="128"/>
      <c r="H113" s="128"/>
      <c r="I113" s="128"/>
      <c r="J113" s="129"/>
    </row>
    <row r="114" spans="2:11" ht="15" customHeight="1" x14ac:dyDescent="0.3">
      <c r="B114" s="53">
        <v>95</v>
      </c>
      <c r="C114" s="74" t="s">
        <v>94</v>
      </c>
      <c r="D114" s="74"/>
      <c r="E114" s="54">
        <v>5</v>
      </c>
      <c r="F114" s="12">
        <v>1</v>
      </c>
      <c r="G114" s="29"/>
      <c r="H114" s="13">
        <v>0.19</v>
      </c>
      <c r="I114" s="14">
        <f>G114*F114*E114</f>
        <v>0</v>
      </c>
      <c r="J114" s="24">
        <f>I114*(1+H114)</f>
        <v>0</v>
      </c>
      <c r="K114" s="3"/>
    </row>
    <row r="115" spans="2:11" ht="15" customHeight="1" x14ac:dyDescent="0.3">
      <c r="B115" s="39">
        <v>96</v>
      </c>
      <c r="C115" s="75" t="s">
        <v>94</v>
      </c>
      <c r="D115" s="75"/>
      <c r="E115" s="55">
        <v>11</v>
      </c>
      <c r="F115" s="8">
        <v>1</v>
      </c>
      <c r="G115" s="27"/>
      <c r="H115" s="9">
        <v>0.19</v>
      </c>
      <c r="I115" s="10">
        <f>G115*F115*E115</f>
        <v>0</v>
      </c>
      <c r="J115" s="16">
        <f>I115*(1+H115)</f>
        <v>0</v>
      </c>
      <c r="K115" s="3"/>
    </row>
    <row r="116" spans="2:11" x14ac:dyDescent="0.3">
      <c r="B116" s="39">
        <v>97</v>
      </c>
      <c r="C116" s="75" t="s">
        <v>126</v>
      </c>
      <c r="D116" s="75"/>
      <c r="E116" s="55">
        <v>18</v>
      </c>
      <c r="F116" s="8">
        <v>1</v>
      </c>
      <c r="G116" s="27"/>
      <c r="H116" s="9">
        <v>0.19</v>
      </c>
      <c r="I116" s="10">
        <f>G116*F116*E116</f>
        <v>0</v>
      </c>
      <c r="J116" s="16">
        <f>I116*(1+H116)</f>
        <v>0</v>
      </c>
      <c r="K116" s="3"/>
    </row>
    <row r="117" spans="2:11" x14ac:dyDescent="0.3">
      <c r="B117" s="39">
        <v>98</v>
      </c>
      <c r="C117" s="56" t="s">
        <v>95</v>
      </c>
      <c r="D117" s="57"/>
      <c r="E117" s="47"/>
      <c r="F117" s="8"/>
      <c r="G117" s="10"/>
      <c r="H117" s="11"/>
      <c r="I117" s="10"/>
      <c r="J117" s="16"/>
      <c r="K117" s="3"/>
    </row>
    <row r="118" spans="2:11" x14ac:dyDescent="0.3">
      <c r="B118" s="39" t="s">
        <v>127</v>
      </c>
      <c r="C118" s="58" t="s">
        <v>96</v>
      </c>
      <c r="D118" s="48"/>
      <c r="E118" s="48"/>
      <c r="F118" s="8"/>
      <c r="G118" s="10"/>
      <c r="H118" s="11"/>
      <c r="I118" s="10"/>
      <c r="J118" s="16"/>
      <c r="K118" s="3"/>
    </row>
    <row r="119" spans="2:11" x14ac:dyDescent="0.3">
      <c r="B119" s="49" t="s">
        <v>128</v>
      </c>
      <c r="C119" s="69" t="s">
        <v>129</v>
      </c>
      <c r="D119" s="69"/>
      <c r="E119" s="46">
        <v>8</v>
      </c>
      <c r="F119" s="8">
        <v>1</v>
      </c>
      <c r="G119" s="27"/>
      <c r="H119" s="9">
        <v>0.19</v>
      </c>
      <c r="I119" s="10">
        <f t="shared" ref="I119:I120" si="8">G119*F119*E119</f>
        <v>0</v>
      </c>
      <c r="J119" s="16">
        <f t="shared" ref="J119:J120" si="9">I119*(1+H119)</f>
        <v>0</v>
      </c>
      <c r="K119" s="3"/>
    </row>
    <row r="120" spans="2:11" x14ac:dyDescent="0.3">
      <c r="B120" s="49" t="s">
        <v>130</v>
      </c>
      <c r="C120" s="69" t="s">
        <v>131</v>
      </c>
      <c r="D120" s="69"/>
      <c r="E120" s="46">
        <v>1</v>
      </c>
      <c r="F120" s="8">
        <v>1</v>
      </c>
      <c r="G120" s="27"/>
      <c r="H120" s="9">
        <v>0.19</v>
      </c>
      <c r="I120" s="10">
        <f t="shared" si="8"/>
        <v>0</v>
      </c>
      <c r="J120" s="16">
        <f t="shared" si="9"/>
        <v>0</v>
      </c>
      <c r="K120" s="3"/>
    </row>
    <row r="121" spans="2:11" x14ac:dyDescent="0.3">
      <c r="B121" s="49" t="s">
        <v>132</v>
      </c>
      <c r="C121" s="69" t="s">
        <v>133</v>
      </c>
      <c r="D121" s="69"/>
      <c r="E121" s="46">
        <v>2</v>
      </c>
      <c r="F121" s="8">
        <v>1</v>
      </c>
      <c r="G121" s="27"/>
      <c r="H121" s="9">
        <v>0.19</v>
      </c>
      <c r="I121" s="10">
        <f t="shared" ref="I121:I122" si="10">G121*F121*E121</f>
        <v>0</v>
      </c>
      <c r="J121" s="16">
        <f t="shared" ref="J121:J122" si="11">I121*(1+H121)</f>
        <v>0</v>
      </c>
      <c r="K121" s="3"/>
    </row>
    <row r="122" spans="2:11" x14ac:dyDescent="0.3">
      <c r="B122" s="49" t="s">
        <v>134</v>
      </c>
      <c r="C122" s="69" t="s">
        <v>135</v>
      </c>
      <c r="D122" s="69"/>
      <c r="E122" s="46">
        <v>3</v>
      </c>
      <c r="F122" s="8">
        <v>1</v>
      </c>
      <c r="G122" s="27"/>
      <c r="H122" s="9">
        <v>0.19</v>
      </c>
      <c r="I122" s="10">
        <f t="shared" si="10"/>
        <v>0</v>
      </c>
      <c r="J122" s="16">
        <f t="shared" si="11"/>
        <v>0</v>
      </c>
      <c r="K122" s="3"/>
    </row>
    <row r="123" spans="2:11" x14ac:dyDescent="0.3">
      <c r="B123" s="49" t="s">
        <v>136</v>
      </c>
      <c r="C123" s="58" t="s">
        <v>98</v>
      </c>
      <c r="D123" s="48"/>
      <c r="E123" s="48"/>
      <c r="F123" s="8"/>
      <c r="G123" s="8"/>
      <c r="H123" s="9"/>
      <c r="I123" s="10"/>
      <c r="J123" s="16"/>
      <c r="K123" s="3"/>
    </row>
    <row r="124" spans="2:11" x14ac:dyDescent="0.3">
      <c r="B124" s="49" t="s">
        <v>137</v>
      </c>
      <c r="C124" s="69" t="s">
        <v>99</v>
      </c>
      <c r="D124" s="69"/>
      <c r="E124" s="46">
        <v>5</v>
      </c>
      <c r="F124" s="8">
        <v>1</v>
      </c>
      <c r="G124" s="27"/>
      <c r="H124" s="9">
        <v>0.19</v>
      </c>
      <c r="I124" s="10">
        <f t="shared" ref="I124:I126" si="12">G124*F124*E124</f>
        <v>0</v>
      </c>
      <c r="J124" s="16">
        <f t="shared" ref="J124:J126" si="13">I124*(1+H124)</f>
        <v>0</v>
      </c>
      <c r="K124" s="3"/>
    </row>
    <row r="125" spans="2:11" x14ac:dyDescent="0.3">
      <c r="B125" s="49" t="s">
        <v>138</v>
      </c>
      <c r="C125" s="69" t="s">
        <v>97</v>
      </c>
      <c r="D125" s="69"/>
      <c r="E125" s="46">
        <v>25</v>
      </c>
      <c r="F125" s="8">
        <v>1</v>
      </c>
      <c r="G125" s="27"/>
      <c r="H125" s="9">
        <v>0.19</v>
      </c>
      <c r="I125" s="10">
        <f t="shared" si="12"/>
        <v>0</v>
      </c>
      <c r="J125" s="16">
        <f t="shared" si="13"/>
        <v>0</v>
      </c>
      <c r="K125" s="3"/>
    </row>
    <row r="126" spans="2:11" ht="15" thickBot="1" x14ac:dyDescent="0.35">
      <c r="B126" s="64" t="s">
        <v>139</v>
      </c>
      <c r="C126" s="70" t="s">
        <v>100</v>
      </c>
      <c r="D126" s="70"/>
      <c r="E126" s="65">
        <v>64</v>
      </c>
      <c r="F126" s="17">
        <v>1</v>
      </c>
      <c r="G126" s="28"/>
      <c r="H126" s="18">
        <v>0.19</v>
      </c>
      <c r="I126" s="19">
        <f t="shared" si="12"/>
        <v>0</v>
      </c>
      <c r="J126" s="20">
        <f t="shared" si="13"/>
        <v>0</v>
      </c>
      <c r="K126" s="3"/>
    </row>
    <row r="127" spans="2:11" ht="15" thickBot="1" x14ac:dyDescent="0.35">
      <c r="C127" s="2"/>
      <c r="D127" s="3"/>
      <c r="F127" s="1"/>
      <c r="G127" s="3"/>
      <c r="H127" s="4"/>
      <c r="I127" s="3"/>
      <c r="J127" s="4"/>
      <c r="K127" s="3"/>
    </row>
    <row r="128" spans="2:11" ht="29.4" thickBot="1" x14ac:dyDescent="0.35">
      <c r="C128" s="123" t="s">
        <v>101</v>
      </c>
      <c r="D128" s="124"/>
      <c r="E128" s="124"/>
      <c r="F128" s="31" t="s">
        <v>102</v>
      </c>
      <c r="G128" s="32" t="s">
        <v>103</v>
      </c>
      <c r="H128" s="31" t="s">
        <v>16</v>
      </c>
      <c r="I128" s="32" t="s">
        <v>17</v>
      </c>
      <c r="J128" s="33" t="s">
        <v>18</v>
      </c>
      <c r="K128" s="3"/>
    </row>
    <row r="129" spans="3:11" ht="18.600000000000001" thickBot="1" x14ac:dyDescent="0.35">
      <c r="C129" s="121" t="s">
        <v>104</v>
      </c>
      <c r="D129" s="122"/>
      <c r="E129" s="122"/>
      <c r="F129" s="52">
        <v>1</v>
      </c>
      <c r="G129" s="51"/>
      <c r="H129" s="50">
        <v>0.19</v>
      </c>
      <c r="I129" s="26">
        <f>G129*F129</f>
        <v>0</v>
      </c>
      <c r="J129" s="25">
        <f>I129*(1+H129)</f>
        <v>0</v>
      </c>
      <c r="K129" s="3"/>
    </row>
    <row r="130" spans="3:11" x14ac:dyDescent="0.3">
      <c r="C130" s="2"/>
      <c r="D130" s="3"/>
      <c r="F130" s="1"/>
      <c r="G130" s="3"/>
      <c r="H130" s="4"/>
      <c r="I130" s="3"/>
      <c r="J130" s="4"/>
      <c r="K130" s="3"/>
    </row>
    <row r="131" spans="3:11" x14ac:dyDescent="0.3">
      <c r="C131" s="2"/>
      <c r="D131" s="3"/>
      <c r="F131" s="1"/>
      <c r="G131" s="3"/>
      <c r="H131" s="4"/>
      <c r="I131" s="3"/>
      <c r="J131" s="4"/>
      <c r="K131" s="3"/>
    </row>
  </sheetData>
  <sheetProtection algorithmName="SHA-512" hashValue="/eQQitZ+0YG8GvQtNf88UbQqyD50famyAJY0grChaxss4NmaMrN96zw0hFislzV8pOr5WIiOCxrjnfib5b6xCA==" saltValue="LE/xXdP5SIxtMsWumh/jCg==" spinCount="100000" sheet="1" objects="1" scenarios="1" selectLockedCells="1"/>
  <autoFilter ref="B17:J126">
    <filterColumn colId="1" showButton="0"/>
  </autoFilter>
  <mergeCells count="123">
    <mergeCell ref="C129:E129"/>
    <mergeCell ref="C128:E128"/>
    <mergeCell ref="F14:G14"/>
    <mergeCell ref="B18:J18"/>
    <mergeCell ref="C17:D17"/>
    <mergeCell ref="B113:J113"/>
    <mergeCell ref="F9:G9"/>
    <mergeCell ref="F10:G10"/>
    <mergeCell ref="F12:G12"/>
    <mergeCell ref="F13:G13"/>
    <mergeCell ref="F11:G11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43:D43"/>
    <mergeCell ref="F6:H6"/>
    <mergeCell ref="F7:G7"/>
    <mergeCell ref="B6:D6"/>
    <mergeCell ref="B7:C7"/>
    <mergeCell ref="B8:C8"/>
    <mergeCell ref="F8:G8"/>
    <mergeCell ref="C19:D19"/>
    <mergeCell ref="E2:J4"/>
    <mergeCell ref="B2:D4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79:D79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91:D91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126:D126"/>
    <mergeCell ref="C121:D121"/>
    <mergeCell ref="C92:D92"/>
    <mergeCell ref="C93:D93"/>
    <mergeCell ref="C94:D94"/>
    <mergeCell ref="C95:D95"/>
    <mergeCell ref="C114:D114"/>
    <mergeCell ref="C115:D115"/>
    <mergeCell ref="C116:D116"/>
    <mergeCell ref="C119:D119"/>
    <mergeCell ref="C120:D120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22:D122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24:D124"/>
    <mergeCell ref="C125:D125"/>
  </mergeCells>
  <pageMargins left="0.7" right="0.7" top="0.75" bottom="0.75" header="0.3" footer="0.3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11</vt:i4>
      </vt:variant>
    </vt:vector>
  </HeadingPairs>
  <TitlesOfParts>
    <vt:vector size="12" baseType="lpstr">
      <vt:lpstr>Propuesta</vt:lpstr>
      <vt:lpstr>Propuesta!Área_de_impresión</vt:lpstr>
      <vt:lpstr>NIT</vt:lpstr>
      <vt:lpstr>NOMBRE</vt:lpstr>
      <vt:lpstr>SUBT_MTTO_NODES_NOIVA</vt:lpstr>
      <vt:lpstr>SUBT_MTTO_NOIVA</vt:lpstr>
      <vt:lpstr>SUBTOTAL_NOIVA</vt:lpstr>
      <vt:lpstr>Total</vt:lpstr>
      <vt:lpstr>VR_BOLSA</vt:lpstr>
      <vt:lpstr>VR_CORRECTIVO</vt:lpstr>
      <vt:lpstr>VR_DESCUENTO</vt:lpstr>
      <vt:lpstr>VR_PREVENTIVO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DF</dc:creator>
  <cp:keywords/>
  <dc:description/>
  <cp:lastModifiedBy>DF</cp:lastModifiedBy>
  <cp:revision/>
  <dcterms:created xsi:type="dcterms:W3CDTF">2023-05-12T21:36:11Z</dcterms:created>
  <dcterms:modified xsi:type="dcterms:W3CDTF">2024-08-30T18:33:01Z</dcterms:modified>
  <cp:category/>
  <cp:contentStatus/>
</cp:coreProperties>
</file>