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R:\Mi unidad\Servicios Generales\Contratación\OS\Contratos John Estik\2020\3 - INVITACIÓN TRANSPORTE\EVALUACIÓN\"/>
    </mc:Choice>
  </mc:AlternateContent>
  <xr:revisionPtr revIDLastSave="0" documentId="13_ncr:1_{41B4D599-FC5A-4056-AF4C-C82D33CC6252}" xr6:coauthVersionLast="36" xr6:coauthVersionMax="36" xr10:uidLastSave="{00000000-0000-0000-0000-000000000000}"/>
  <bookViews>
    <workbookView xWindow="0" yWindow="0" windowWidth="15600" windowHeight="7155" activeTab="1" xr2:uid="{00000000-000D-0000-FFFF-FFFF00000000}"/>
  </bookViews>
  <sheets>
    <sheet name="RECEPCIÓN PROPUESTAS" sheetId="2" r:id="rId1"/>
    <sheet name="VERI_REQUISITOS _HABILITANTES" sheetId="1" r:id="rId2"/>
    <sheet name="PROPUESTAS ECONOMICA (2)" sheetId="4" r:id="rId3"/>
    <sheet name="ORDEN DE ELEGIBILIDAD" sheetId="5" r:id="rId4"/>
  </sheets>
  <externalReferences>
    <externalReference r:id="rId5"/>
  </externalReferences>
  <definedNames>
    <definedName name="_ftn1" localSheetId="2">'PROPUESTAS ECONOMICA (2)'!#REF!</definedName>
    <definedName name="_ftn10" localSheetId="2">'PROPUESTAS ECONOMICA (2)'!$A$96</definedName>
    <definedName name="_ftn11" localSheetId="2">'PROPUESTAS ECONOMICA (2)'!#REF!</definedName>
    <definedName name="_ftn12" localSheetId="2">'PROPUESTAS ECONOMICA (2)'!#REF!</definedName>
    <definedName name="_ftn13" localSheetId="2">'PROPUESTAS ECONOMICA (2)'!#REF!</definedName>
    <definedName name="_ftn14" localSheetId="2">'PROPUESTAS ECONOMICA (2)'!#REF!</definedName>
    <definedName name="_ftn2" localSheetId="2">'PROPUESTAS ECONOMICA (2)'!#REF!</definedName>
    <definedName name="_ftn3" localSheetId="2">'PROPUESTAS ECONOMICA (2)'!#REF!</definedName>
    <definedName name="_ftn4" localSheetId="2">'PROPUESTAS ECONOMICA (2)'!#REF!</definedName>
    <definedName name="_ftn5" localSheetId="2">'PROPUESTAS ECONOMICA (2)'!#REF!</definedName>
    <definedName name="_ftn6" localSheetId="2">'PROPUESTAS ECONOMICA (2)'!#REF!</definedName>
    <definedName name="_ftn7" localSheetId="2">'PROPUESTAS ECONOMICA (2)'!#REF!</definedName>
    <definedName name="_ftn8" localSheetId="2">'PROPUESTAS ECONOMICA (2)'!$A$91</definedName>
    <definedName name="_ftn9" localSheetId="2">'PROPUESTAS ECONOMICA (2)'!$A$95</definedName>
    <definedName name="_ftnref10" localSheetId="2">'PROPUESTAS ECONOMICA (2)'!#REF!</definedName>
    <definedName name="_ftnref11" localSheetId="2">'PROPUESTAS ECONOMICA (2)'!#REF!</definedName>
    <definedName name="_ftnref12" localSheetId="2">'PROPUESTAS ECONOMICA (2)'!#REF!</definedName>
    <definedName name="_ftnref13" localSheetId="2">'PROPUESTAS ECONOMICA (2)'!#REF!</definedName>
    <definedName name="_ftnref14" localSheetId="2">'PROPUESTAS ECONOMICA (2)'!#REF!</definedName>
    <definedName name="_ftnref5" localSheetId="2">'PROPUESTAS ECONOMICA (2)'!#REF!</definedName>
    <definedName name="_ftnref6" localSheetId="2">'PROPUESTAS ECONOMICA (2)'!#REF!</definedName>
    <definedName name="_ftnref7" localSheetId="2">'PROPUESTAS ECONOMICA (2)'!#REF!</definedName>
    <definedName name="_ftnref8" localSheetId="2">'PROPUESTAS ECONOMICA (2)'!#REF!</definedName>
    <definedName name="_ftnref9" localSheetId="2">'PROPUESTAS ECONOMICA (2)'!#REF!</definedName>
    <definedName name="_xlnm.Print_Area" localSheetId="3">'ORDEN DE ELEGIBILIDAD'!$A$1:$D$12</definedName>
    <definedName name="_xlnm.Print_Area" localSheetId="2">'PROPUESTAS ECONOMICA (2)'!$A$1:$CI$101</definedName>
    <definedName name="_xlnm.Print_Area" localSheetId="0">'RECEPCIÓN PROPUESTAS'!$A$1:$K$16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C10" i="5"/>
  <c r="C9" i="5"/>
  <c r="C8" i="5"/>
  <c r="C7" i="5"/>
  <c r="C6" i="5"/>
  <c r="C5" i="5"/>
  <c r="C4" i="5"/>
  <c r="C3" i="5"/>
  <c r="C2" i="5"/>
  <c r="B11" i="5"/>
  <c r="B10" i="5"/>
  <c r="B9" i="5"/>
  <c r="B8" i="5"/>
  <c r="B7" i="5"/>
  <c r="B6" i="5"/>
  <c r="B5" i="5"/>
  <c r="B4" i="5"/>
  <c r="B3" i="5"/>
  <c r="B2" i="5"/>
  <c r="CD98" i="4"/>
  <c r="CB98" i="4"/>
  <c r="BV98" i="4"/>
  <c r="BT98" i="4"/>
  <c r="BN98" i="4"/>
  <c r="BL98" i="4"/>
  <c r="BF98" i="4"/>
  <c r="BD98" i="4"/>
  <c r="AX98" i="4"/>
  <c r="AV98" i="4"/>
  <c r="F98" i="4"/>
  <c r="CH98" i="4" s="1"/>
  <c r="E98" i="4"/>
  <c r="D98" i="4"/>
  <c r="BX98" i="4" s="1"/>
  <c r="CF97" i="4"/>
  <c r="CC97" i="4"/>
  <c r="BU97" i="4"/>
  <c r="BP97" i="4"/>
  <c r="BM97" i="4"/>
  <c r="BE97" i="4"/>
  <c r="AZ97" i="4"/>
  <c r="AW97" i="4"/>
  <c r="F97" i="4"/>
  <c r="E97" i="4"/>
  <c r="BY97" i="4" s="1"/>
  <c r="D97" i="4"/>
  <c r="BT97" i="4" s="1"/>
  <c r="CG96" i="4"/>
  <c r="CD96" i="4"/>
  <c r="CB96" i="4"/>
  <c r="BV96" i="4"/>
  <c r="BT96" i="4"/>
  <c r="BQ96" i="4"/>
  <c r="BN96" i="4"/>
  <c r="BL96" i="4"/>
  <c r="BF96" i="4"/>
  <c r="BD96" i="4"/>
  <c r="BA96" i="4"/>
  <c r="AX96" i="4"/>
  <c r="AV96" i="4"/>
  <c r="F96" i="4"/>
  <c r="BZ96" i="4" s="1"/>
  <c r="E96" i="4"/>
  <c r="BU96" i="4" s="1"/>
  <c r="D96" i="4"/>
  <c r="CF96" i="4" s="1"/>
  <c r="CH95" i="4"/>
  <c r="CC95" i="4"/>
  <c r="BX95" i="4"/>
  <c r="BU95" i="4"/>
  <c r="BR95" i="4"/>
  <c r="BM95" i="4"/>
  <c r="BH95" i="4"/>
  <c r="BE95" i="4"/>
  <c r="BB95" i="4"/>
  <c r="AW95" i="4"/>
  <c r="F95" i="4"/>
  <c r="BV95" i="4" s="1"/>
  <c r="E95" i="4"/>
  <c r="CG95" i="4" s="1"/>
  <c r="D95" i="4"/>
  <c r="CD94" i="4"/>
  <c r="CB94" i="4"/>
  <c r="BV94" i="4"/>
  <c r="BT94" i="4"/>
  <c r="BN94" i="4"/>
  <c r="BL94" i="4"/>
  <c r="BF94" i="4"/>
  <c r="BD94" i="4"/>
  <c r="AX94" i="4"/>
  <c r="AV94" i="4"/>
  <c r="F94" i="4"/>
  <c r="CH94" i="4" s="1"/>
  <c r="E94" i="4"/>
  <c r="BY94" i="4" s="1"/>
  <c r="D94" i="4"/>
  <c r="BX94" i="4" s="1"/>
  <c r="CF93" i="4"/>
  <c r="CC93" i="4"/>
  <c r="BU93" i="4"/>
  <c r="BP93" i="4"/>
  <c r="BM93" i="4"/>
  <c r="BE93" i="4"/>
  <c r="AZ93" i="4"/>
  <c r="AW93" i="4"/>
  <c r="F93" i="4"/>
  <c r="E93" i="4"/>
  <c r="BY93" i="4" s="1"/>
  <c r="D93" i="4"/>
  <c r="BT93" i="4" s="1"/>
  <c r="CG92" i="4"/>
  <c r="CD92" i="4"/>
  <c r="CB92" i="4"/>
  <c r="BV92" i="4"/>
  <c r="BT92" i="4"/>
  <c r="BQ92" i="4"/>
  <c r="BN92" i="4"/>
  <c r="BL92" i="4"/>
  <c r="BF92" i="4"/>
  <c r="BD92" i="4"/>
  <c r="BA92" i="4"/>
  <c r="AX92" i="4"/>
  <c r="AV92" i="4"/>
  <c r="F92" i="4"/>
  <c r="BZ92" i="4" s="1"/>
  <c r="E92" i="4"/>
  <c r="BU92" i="4" s="1"/>
  <c r="D92" i="4"/>
  <c r="CF92" i="4" s="1"/>
  <c r="CH91" i="4"/>
  <c r="CC91" i="4"/>
  <c r="BX91" i="4"/>
  <c r="BU91" i="4"/>
  <c r="BM91" i="4"/>
  <c r="BJ91" i="4"/>
  <c r="BE91" i="4"/>
  <c r="BB91" i="4"/>
  <c r="AW91" i="4"/>
  <c r="F91" i="4"/>
  <c r="E91" i="4"/>
  <c r="CG91" i="4" s="1"/>
  <c r="D91" i="4"/>
  <c r="BH91" i="4" s="1"/>
  <c r="CD90" i="4"/>
  <c r="CB90" i="4"/>
  <c r="BY90" i="4"/>
  <c r="BV90" i="4"/>
  <c r="BT90" i="4"/>
  <c r="BQ90" i="4"/>
  <c r="BN90" i="4"/>
  <c r="BL90" i="4"/>
  <c r="BF90" i="4"/>
  <c r="BD90" i="4"/>
  <c r="AX90" i="4"/>
  <c r="AV90" i="4"/>
  <c r="F90" i="4"/>
  <c r="CH90" i="4" s="1"/>
  <c r="E90" i="4"/>
  <c r="BI90" i="4" s="1"/>
  <c r="D90" i="4"/>
  <c r="BX90" i="4" s="1"/>
  <c r="CF89" i="4"/>
  <c r="BX89" i="4"/>
  <c r="BM89" i="4"/>
  <c r="AZ89" i="4"/>
  <c r="F89" i="4"/>
  <c r="E89" i="4"/>
  <c r="CC89" i="4" s="1"/>
  <c r="D89" i="4"/>
  <c r="BP89" i="4" s="1"/>
  <c r="CG88" i="4"/>
  <c r="CF88" i="4"/>
  <c r="CB88" i="4"/>
  <c r="BV88" i="4"/>
  <c r="BU88" i="4"/>
  <c r="BQ88" i="4"/>
  <c r="BP88" i="4"/>
  <c r="BL88" i="4"/>
  <c r="BF88" i="4"/>
  <c r="BE88" i="4"/>
  <c r="BA88" i="4"/>
  <c r="AZ88" i="4"/>
  <c r="AV88" i="4"/>
  <c r="F88" i="4"/>
  <c r="BZ88" i="4" s="1"/>
  <c r="E88" i="4"/>
  <c r="BY88" i="4" s="1"/>
  <c r="D88" i="4"/>
  <c r="BT88" i="4" s="1"/>
  <c r="CH87" i="4"/>
  <c r="CG87" i="4"/>
  <c r="CC87" i="4"/>
  <c r="BV87" i="4"/>
  <c r="BR87" i="4"/>
  <c r="BQ87" i="4"/>
  <c r="BM87" i="4"/>
  <c r="BH87" i="4"/>
  <c r="BF87" i="4"/>
  <c r="BB87" i="4"/>
  <c r="BA87" i="4"/>
  <c r="AW87" i="4"/>
  <c r="F87" i="4"/>
  <c r="BZ87" i="4" s="1"/>
  <c r="E87" i="4"/>
  <c r="BU87" i="4" s="1"/>
  <c r="D87" i="4"/>
  <c r="CH86" i="4"/>
  <c r="CD86" i="4"/>
  <c r="BY86" i="4"/>
  <c r="BT86" i="4"/>
  <c r="BR86" i="4"/>
  <c r="BN86" i="4"/>
  <c r="BI86" i="4"/>
  <c r="BD86" i="4"/>
  <c r="BB86" i="4"/>
  <c r="AX86" i="4"/>
  <c r="F86" i="4"/>
  <c r="BV86" i="4" s="1"/>
  <c r="E86" i="4"/>
  <c r="D86" i="4"/>
  <c r="BX86" i="4" s="1"/>
  <c r="CF85" i="4"/>
  <c r="BZ85" i="4"/>
  <c r="BT85" i="4"/>
  <c r="BP85" i="4"/>
  <c r="BN85" i="4"/>
  <c r="BD85" i="4"/>
  <c r="AZ85" i="4"/>
  <c r="AX85" i="4"/>
  <c r="F85" i="4"/>
  <c r="E85" i="4"/>
  <c r="D85" i="4"/>
  <c r="BX85" i="4" s="1"/>
  <c r="CG84" i="4"/>
  <c r="CF84" i="4"/>
  <c r="CB84" i="4"/>
  <c r="BV84" i="4"/>
  <c r="BU84" i="4"/>
  <c r="BQ84" i="4"/>
  <c r="BP84" i="4"/>
  <c r="BL84" i="4"/>
  <c r="BF84" i="4"/>
  <c r="BE84" i="4"/>
  <c r="BA84" i="4"/>
  <c r="AZ84" i="4"/>
  <c r="AV84" i="4"/>
  <c r="F84" i="4"/>
  <c r="BJ84" i="4" s="1"/>
  <c r="E84" i="4"/>
  <c r="BY84" i="4" s="1"/>
  <c r="D84" i="4"/>
  <c r="BT84" i="4" s="1"/>
  <c r="CH83" i="4"/>
  <c r="CG83" i="4"/>
  <c r="CC83" i="4"/>
  <c r="BX83" i="4"/>
  <c r="BV83" i="4"/>
  <c r="BR83" i="4"/>
  <c r="BQ83" i="4"/>
  <c r="BM83" i="4"/>
  <c r="BF83" i="4"/>
  <c r="BB83" i="4"/>
  <c r="BA83" i="4"/>
  <c r="AW83" i="4"/>
  <c r="F83" i="4"/>
  <c r="BZ83" i="4" s="1"/>
  <c r="E83" i="4"/>
  <c r="BU83" i="4" s="1"/>
  <c r="D83" i="4"/>
  <c r="CB83" i="4" s="1"/>
  <c r="CH82" i="4"/>
  <c r="CD82" i="4"/>
  <c r="BY82" i="4"/>
  <c r="BR82" i="4"/>
  <c r="BN82" i="4"/>
  <c r="BI82" i="4"/>
  <c r="BB82" i="4"/>
  <c r="AX82" i="4"/>
  <c r="AW82" i="4"/>
  <c r="F82" i="4"/>
  <c r="BV82" i="4" s="1"/>
  <c r="E82" i="4"/>
  <c r="D82" i="4"/>
  <c r="CF81" i="4"/>
  <c r="CD81" i="4"/>
  <c r="BT81" i="4"/>
  <c r="BP81" i="4"/>
  <c r="BN81" i="4"/>
  <c r="BD81" i="4"/>
  <c r="AZ81" i="4"/>
  <c r="AX81" i="4"/>
  <c r="F81" i="4"/>
  <c r="E81" i="4"/>
  <c r="D81" i="4"/>
  <c r="BX81" i="4" s="1"/>
  <c r="CG80" i="4"/>
  <c r="CF80" i="4"/>
  <c r="CB80" i="4"/>
  <c r="BV80" i="4"/>
  <c r="BU80" i="4"/>
  <c r="BQ80" i="4"/>
  <c r="BP80" i="4"/>
  <c r="BL80" i="4"/>
  <c r="BF80" i="4"/>
  <c r="BE80" i="4"/>
  <c r="BA80" i="4"/>
  <c r="AZ80" i="4"/>
  <c r="AV80" i="4"/>
  <c r="F80" i="4"/>
  <c r="BJ80" i="4" s="1"/>
  <c r="E80" i="4"/>
  <c r="BY80" i="4" s="1"/>
  <c r="D80" i="4"/>
  <c r="BT80" i="4" s="1"/>
  <c r="CH79" i="4"/>
  <c r="BX79" i="4"/>
  <c r="BM79" i="4"/>
  <c r="BL79" i="4"/>
  <c r="BJ79" i="4"/>
  <c r="BF79" i="4"/>
  <c r="BD79" i="4"/>
  <c r="BA79" i="4"/>
  <c r="AZ79" i="4"/>
  <c r="AX79" i="4"/>
  <c r="AV79" i="4"/>
  <c r="F79" i="4"/>
  <c r="BR79" i="4" s="1"/>
  <c r="E79" i="4"/>
  <c r="BQ79" i="4" s="1"/>
  <c r="D79" i="4"/>
  <c r="CH78" i="4"/>
  <c r="CG78" i="4"/>
  <c r="CC78" i="4"/>
  <c r="BX78" i="4"/>
  <c r="BU78" i="4"/>
  <c r="BR78" i="4"/>
  <c r="BQ78" i="4"/>
  <c r="BM78" i="4"/>
  <c r="BE78" i="4"/>
  <c r="BB78" i="4"/>
  <c r="BA78" i="4"/>
  <c r="AW78" i="4"/>
  <c r="F78" i="4"/>
  <c r="BV78" i="4" s="1"/>
  <c r="E78" i="4"/>
  <c r="BY78" i="4" s="1"/>
  <c r="D78" i="4"/>
  <c r="CH77" i="4"/>
  <c r="CD77" i="4"/>
  <c r="CB77" i="4"/>
  <c r="BY77" i="4"/>
  <c r="BV77" i="4"/>
  <c r="BT77" i="4"/>
  <c r="BR77" i="4"/>
  <c r="BN77" i="4"/>
  <c r="BL77" i="4"/>
  <c r="BI77" i="4"/>
  <c r="BF77" i="4"/>
  <c r="BD77" i="4"/>
  <c r="BB77" i="4"/>
  <c r="AX77" i="4"/>
  <c r="AV77" i="4"/>
  <c r="F77" i="4"/>
  <c r="BZ77" i="4" s="1"/>
  <c r="E77" i="4"/>
  <c r="D77" i="4"/>
  <c r="BX77" i="4" s="1"/>
  <c r="CF76" i="4"/>
  <c r="CC76" i="4"/>
  <c r="BU76" i="4"/>
  <c r="BP76" i="4"/>
  <c r="BM76" i="4"/>
  <c r="BE76" i="4"/>
  <c r="AZ76" i="4"/>
  <c r="AW76" i="4"/>
  <c r="F76" i="4"/>
  <c r="E76" i="4"/>
  <c r="BY76" i="4" s="1"/>
  <c r="D76" i="4"/>
  <c r="BT76" i="4" s="1"/>
  <c r="CG75" i="4"/>
  <c r="CF75" i="4"/>
  <c r="CD75" i="4"/>
  <c r="CB75" i="4"/>
  <c r="BV75" i="4"/>
  <c r="BT75" i="4"/>
  <c r="BQ75" i="4"/>
  <c r="BP75" i="4"/>
  <c r="BN75" i="4"/>
  <c r="BL75" i="4"/>
  <c r="BF75" i="4"/>
  <c r="BD75" i="4"/>
  <c r="BA75" i="4"/>
  <c r="AZ75" i="4"/>
  <c r="AX75" i="4"/>
  <c r="AV75" i="4"/>
  <c r="F75" i="4"/>
  <c r="BZ75" i="4" s="1"/>
  <c r="E75" i="4"/>
  <c r="BU75" i="4" s="1"/>
  <c r="D75" i="4"/>
  <c r="BX75" i="4" s="1"/>
  <c r="CH74" i="4"/>
  <c r="CG74" i="4"/>
  <c r="CC74" i="4"/>
  <c r="BU74" i="4"/>
  <c r="BR74" i="4"/>
  <c r="BQ74" i="4"/>
  <c r="BM74" i="4"/>
  <c r="BE74" i="4"/>
  <c r="BB74" i="4"/>
  <c r="BA74" i="4"/>
  <c r="AW74" i="4"/>
  <c r="F74" i="4"/>
  <c r="BV74" i="4" s="1"/>
  <c r="E74" i="4"/>
  <c r="BY74" i="4" s="1"/>
  <c r="D74" i="4"/>
  <c r="BH74" i="4" s="1"/>
  <c r="CD73" i="4"/>
  <c r="CB73" i="4"/>
  <c r="BV73" i="4"/>
  <c r="BT73" i="4"/>
  <c r="BR73" i="4"/>
  <c r="BN73" i="4"/>
  <c r="BL73" i="4"/>
  <c r="BF73" i="4"/>
  <c r="BD73" i="4"/>
  <c r="BB73" i="4"/>
  <c r="AX73" i="4"/>
  <c r="AV73" i="4"/>
  <c r="F73" i="4"/>
  <c r="CH73" i="4" s="1"/>
  <c r="E73" i="4"/>
  <c r="BI73" i="4" s="1"/>
  <c r="D73" i="4"/>
  <c r="BX73" i="4" s="1"/>
  <c r="CF72" i="4"/>
  <c r="CC72" i="4"/>
  <c r="BU72" i="4"/>
  <c r="BP72" i="4"/>
  <c r="BM72" i="4"/>
  <c r="BE72" i="4"/>
  <c r="AZ72" i="4"/>
  <c r="AW72" i="4"/>
  <c r="F72" i="4"/>
  <c r="E72" i="4"/>
  <c r="BY72" i="4" s="1"/>
  <c r="D72" i="4"/>
  <c r="BT72" i="4" s="1"/>
  <c r="CF71" i="4"/>
  <c r="CD71" i="4"/>
  <c r="CB71" i="4"/>
  <c r="BV71" i="4"/>
  <c r="BT71" i="4"/>
  <c r="BP71" i="4"/>
  <c r="BN71" i="4"/>
  <c r="BL71" i="4"/>
  <c r="BF71" i="4"/>
  <c r="BD71" i="4"/>
  <c r="AZ71" i="4"/>
  <c r="AX71" i="4"/>
  <c r="AV71" i="4"/>
  <c r="F71" i="4"/>
  <c r="BZ71" i="4" s="1"/>
  <c r="E71" i="4"/>
  <c r="BQ71" i="4" s="1"/>
  <c r="D71" i="4"/>
  <c r="BX71" i="4" s="1"/>
  <c r="CH70" i="4"/>
  <c r="CG70" i="4"/>
  <c r="CF70" i="4"/>
  <c r="CC70" i="4"/>
  <c r="CB70" i="4"/>
  <c r="BX70" i="4"/>
  <c r="BU70" i="4"/>
  <c r="BQ70" i="4"/>
  <c r="BP70" i="4"/>
  <c r="BM70" i="4"/>
  <c r="BJ70" i="4"/>
  <c r="BH70" i="4"/>
  <c r="BF70" i="4"/>
  <c r="BE70" i="4"/>
  <c r="BB70" i="4"/>
  <c r="BA70" i="4"/>
  <c r="AZ70" i="4"/>
  <c r="AW70" i="4"/>
  <c r="AV70" i="4"/>
  <c r="F70" i="4"/>
  <c r="BZ70" i="4" s="1"/>
  <c r="E70" i="4"/>
  <c r="BY70" i="4" s="1"/>
  <c r="D70" i="4"/>
  <c r="CB69" i="4"/>
  <c r="BU69" i="4"/>
  <c r="BP69" i="4"/>
  <c r="BM69" i="4"/>
  <c r="BE69" i="4"/>
  <c r="AW69" i="4"/>
  <c r="F69" i="4"/>
  <c r="E69" i="4"/>
  <c r="CG69" i="4" s="1"/>
  <c r="D69" i="4"/>
  <c r="BH69" i="4" s="1"/>
  <c r="CF68" i="4"/>
  <c r="CD68" i="4"/>
  <c r="CB68" i="4"/>
  <c r="BV68" i="4"/>
  <c r="BT68" i="4"/>
  <c r="BP68" i="4"/>
  <c r="BN68" i="4"/>
  <c r="BL68" i="4"/>
  <c r="BF68" i="4"/>
  <c r="BD68" i="4"/>
  <c r="AZ68" i="4"/>
  <c r="AX68" i="4"/>
  <c r="AV68" i="4"/>
  <c r="F68" i="4"/>
  <c r="BZ68" i="4" s="1"/>
  <c r="E68" i="4"/>
  <c r="CG68" i="4" s="1"/>
  <c r="D68" i="4"/>
  <c r="BX68" i="4" s="1"/>
  <c r="CH67" i="4"/>
  <c r="CG67" i="4"/>
  <c r="CC67" i="4"/>
  <c r="BZ67" i="4"/>
  <c r="BU67" i="4"/>
  <c r="BQ67" i="4"/>
  <c r="BM67" i="4"/>
  <c r="BH67" i="4"/>
  <c r="BE67" i="4"/>
  <c r="BA67" i="4"/>
  <c r="AW67" i="4"/>
  <c r="F67" i="4"/>
  <c r="BR67" i="4" s="1"/>
  <c r="E67" i="4"/>
  <c r="BY67" i="4" s="1"/>
  <c r="D67" i="4"/>
  <c r="CH66" i="4"/>
  <c r="CD66" i="4"/>
  <c r="CB66" i="4"/>
  <c r="BV66" i="4"/>
  <c r="BT66" i="4"/>
  <c r="BR66" i="4"/>
  <c r="BN66" i="4"/>
  <c r="BL66" i="4"/>
  <c r="BF66" i="4"/>
  <c r="BD66" i="4"/>
  <c r="BB66" i="4"/>
  <c r="AX66" i="4"/>
  <c r="AV66" i="4"/>
  <c r="F66" i="4"/>
  <c r="BZ66" i="4" s="1"/>
  <c r="E66" i="4"/>
  <c r="D66" i="4"/>
  <c r="BX66" i="4" s="1"/>
  <c r="CH65" i="4"/>
  <c r="CC65" i="4"/>
  <c r="BX65" i="4"/>
  <c r="BU65" i="4"/>
  <c r="BR65" i="4"/>
  <c r="BP65" i="4"/>
  <c r="BM65" i="4"/>
  <c r="BH65" i="4"/>
  <c r="BE65" i="4"/>
  <c r="BB65" i="4"/>
  <c r="AW65" i="4"/>
  <c r="F65" i="4"/>
  <c r="BJ65" i="4" s="1"/>
  <c r="E65" i="4"/>
  <c r="BY65" i="4" s="1"/>
  <c r="D65" i="4"/>
  <c r="CG64" i="4"/>
  <c r="CF64" i="4"/>
  <c r="CD64" i="4"/>
  <c r="CB64" i="4"/>
  <c r="BY64" i="4"/>
  <c r="BV64" i="4"/>
  <c r="BT64" i="4"/>
  <c r="BP64" i="4"/>
  <c r="BN64" i="4"/>
  <c r="BL64" i="4"/>
  <c r="BF64" i="4"/>
  <c r="BD64" i="4"/>
  <c r="BA64" i="4"/>
  <c r="AZ64" i="4"/>
  <c r="AX64" i="4"/>
  <c r="AV64" i="4"/>
  <c r="F64" i="4"/>
  <c r="BZ64" i="4" s="1"/>
  <c r="E64" i="4"/>
  <c r="D64" i="4"/>
  <c r="BX64" i="4" s="1"/>
  <c r="CG63" i="4"/>
  <c r="CC63" i="4"/>
  <c r="BX63" i="4"/>
  <c r="BU63" i="4"/>
  <c r="BR63" i="4"/>
  <c r="BQ63" i="4"/>
  <c r="BP63" i="4"/>
  <c r="BM63" i="4"/>
  <c r="BJ63" i="4"/>
  <c r="BE63" i="4"/>
  <c r="BA63" i="4"/>
  <c r="AW63" i="4"/>
  <c r="F63" i="4"/>
  <c r="E63" i="4"/>
  <c r="BY63" i="4" s="1"/>
  <c r="D63" i="4"/>
  <c r="CF63" i="4" s="1"/>
  <c r="CH62" i="4"/>
  <c r="CD62" i="4"/>
  <c r="CB62" i="4"/>
  <c r="BY62" i="4"/>
  <c r="BV62" i="4"/>
  <c r="BT62" i="4"/>
  <c r="BR62" i="4"/>
  <c r="BQ62" i="4"/>
  <c r="BN62" i="4"/>
  <c r="BL62" i="4"/>
  <c r="BF62" i="4"/>
  <c r="BD62" i="4"/>
  <c r="BB62" i="4"/>
  <c r="AX62" i="4"/>
  <c r="AV62" i="4"/>
  <c r="F62" i="4"/>
  <c r="BZ62" i="4" s="1"/>
  <c r="E62" i="4"/>
  <c r="CG62" i="4" s="1"/>
  <c r="D62" i="4"/>
  <c r="BX62" i="4" s="1"/>
  <c r="CF61" i="4"/>
  <c r="CC61" i="4"/>
  <c r="BU61" i="4"/>
  <c r="BM61" i="4"/>
  <c r="BJ61" i="4"/>
  <c r="BE61" i="4"/>
  <c r="AW61" i="4"/>
  <c r="F61" i="4"/>
  <c r="CH61" i="4" s="1"/>
  <c r="E61" i="4"/>
  <c r="BY61" i="4" s="1"/>
  <c r="D61" i="4"/>
  <c r="CF60" i="4"/>
  <c r="CD60" i="4"/>
  <c r="CB60" i="4"/>
  <c r="BV60" i="4"/>
  <c r="BT60" i="4"/>
  <c r="BQ60" i="4"/>
  <c r="BP60" i="4"/>
  <c r="BN60" i="4"/>
  <c r="BL60" i="4"/>
  <c r="BI60" i="4"/>
  <c r="BF60" i="4"/>
  <c r="BD60" i="4"/>
  <c r="AZ60" i="4"/>
  <c r="AX60" i="4"/>
  <c r="AV60" i="4"/>
  <c r="F60" i="4"/>
  <c r="BZ60" i="4" s="1"/>
  <c r="E60" i="4"/>
  <c r="D60" i="4"/>
  <c r="BX60" i="4" s="1"/>
  <c r="CG59" i="4"/>
  <c r="CF59" i="4"/>
  <c r="CC59" i="4"/>
  <c r="BU59" i="4"/>
  <c r="BQ59" i="4"/>
  <c r="BM59" i="4"/>
  <c r="BE59" i="4"/>
  <c r="BB59" i="4"/>
  <c r="BA59" i="4"/>
  <c r="AW59" i="4"/>
  <c r="F59" i="4"/>
  <c r="E59" i="4"/>
  <c r="BY59" i="4" s="1"/>
  <c r="D59" i="4"/>
  <c r="BX59" i="4" s="1"/>
  <c r="CH58" i="4"/>
  <c r="CG58" i="4"/>
  <c r="CD58" i="4"/>
  <c r="CB58" i="4"/>
  <c r="BV58" i="4"/>
  <c r="BT58" i="4"/>
  <c r="BR58" i="4"/>
  <c r="BN58" i="4"/>
  <c r="BL58" i="4"/>
  <c r="BF58" i="4"/>
  <c r="BD58" i="4"/>
  <c r="BB58" i="4"/>
  <c r="AX58" i="4"/>
  <c r="AV58" i="4"/>
  <c r="F58" i="4"/>
  <c r="BZ58" i="4" s="1"/>
  <c r="E58" i="4"/>
  <c r="BY58" i="4" s="1"/>
  <c r="D58" i="4"/>
  <c r="BX58" i="4" s="1"/>
  <c r="CH57" i="4"/>
  <c r="CC57" i="4"/>
  <c r="BX57" i="4"/>
  <c r="BU57" i="4"/>
  <c r="BR57" i="4"/>
  <c r="BM57" i="4"/>
  <c r="BJ57" i="4"/>
  <c r="BH57" i="4"/>
  <c r="BE57" i="4"/>
  <c r="BB57" i="4"/>
  <c r="AW57" i="4"/>
  <c r="F57" i="4"/>
  <c r="E57" i="4"/>
  <c r="BY57" i="4" s="1"/>
  <c r="D57" i="4"/>
  <c r="BP57" i="4" s="1"/>
  <c r="CG56" i="4"/>
  <c r="CF56" i="4"/>
  <c r="CD56" i="4"/>
  <c r="CB56" i="4"/>
  <c r="BY56" i="4"/>
  <c r="BV56" i="4"/>
  <c r="BT56" i="4"/>
  <c r="BP56" i="4"/>
  <c r="BN56" i="4"/>
  <c r="BL56" i="4"/>
  <c r="BF56" i="4"/>
  <c r="BD56" i="4"/>
  <c r="BA56" i="4"/>
  <c r="AZ56" i="4"/>
  <c r="AX56" i="4"/>
  <c r="AV56" i="4"/>
  <c r="F56" i="4"/>
  <c r="BZ56" i="4" s="1"/>
  <c r="E56" i="4"/>
  <c r="D56" i="4"/>
  <c r="BX56" i="4" s="1"/>
  <c r="CG55" i="4"/>
  <c r="CF55" i="4"/>
  <c r="CC55" i="4"/>
  <c r="BX55" i="4"/>
  <c r="BU55" i="4"/>
  <c r="BR55" i="4"/>
  <c r="BQ55" i="4"/>
  <c r="BP55" i="4"/>
  <c r="BM55" i="4"/>
  <c r="BJ55" i="4"/>
  <c r="BE55" i="4"/>
  <c r="BA55" i="4"/>
  <c r="AW55" i="4"/>
  <c r="F55" i="4"/>
  <c r="CH55" i="4" s="1"/>
  <c r="E55" i="4"/>
  <c r="BY55" i="4" s="1"/>
  <c r="D55" i="4"/>
  <c r="CH54" i="4"/>
  <c r="CG54" i="4"/>
  <c r="CD54" i="4"/>
  <c r="CB54" i="4"/>
  <c r="BY54" i="4"/>
  <c r="BV54" i="4"/>
  <c r="BT54" i="4"/>
  <c r="BR54" i="4"/>
  <c r="BQ54" i="4"/>
  <c r="BN54" i="4"/>
  <c r="BL54" i="4"/>
  <c r="BF54" i="4"/>
  <c r="BD54" i="4"/>
  <c r="BB54" i="4"/>
  <c r="AX54" i="4"/>
  <c r="AV54" i="4"/>
  <c r="F54" i="4"/>
  <c r="BZ54" i="4" s="1"/>
  <c r="E54" i="4"/>
  <c r="D54" i="4"/>
  <c r="BX54" i="4" s="1"/>
  <c r="CC53" i="4"/>
  <c r="BZ53" i="4"/>
  <c r="BU53" i="4"/>
  <c r="BP53" i="4"/>
  <c r="BM53" i="4"/>
  <c r="BE53" i="4"/>
  <c r="AW53" i="4"/>
  <c r="F53" i="4"/>
  <c r="E53" i="4"/>
  <c r="BY53" i="4" s="1"/>
  <c r="D53" i="4"/>
  <c r="BH53" i="4" s="1"/>
  <c r="CF52" i="4"/>
  <c r="CD52" i="4"/>
  <c r="CB52" i="4"/>
  <c r="BV52" i="4"/>
  <c r="BT52" i="4"/>
  <c r="BP52" i="4"/>
  <c r="BN52" i="4"/>
  <c r="BL52" i="4"/>
  <c r="BJ52" i="4"/>
  <c r="BF52" i="4"/>
  <c r="BD52" i="4"/>
  <c r="AZ52" i="4"/>
  <c r="AX52" i="4"/>
  <c r="AV52" i="4"/>
  <c r="F52" i="4"/>
  <c r="E52" i="4"/>
  <c r="D52" i="4"/>
  <c r="BX52" i="4" s="1"/>
  <c r="CH51" i="4"/>
  <c r="CG51" i="4"/>
  <c r="CF51" i="4"/>
  <c r="CC51" i="4"/>
  <c r="CB51" i="4"/>
  <c r="BX51" i="4"/>
  <c r="BU51" i="4"/>
  <c r="BQ51" i="4"/>
  <c r="BP51" i="4"/>
  <c r="BM51" i="4"/>
  <c r="BJ51" i="4"/>
  <c r="BH51" i="4"/>
  <c r="BF51" i="4"/>
  <c r="BE51" i="4"/>
  <c r="BB51" i="4"/>
  <c r="BA51" i="4"/>
  <c r="AZ51" i="4"/>
  <c r="AW51" i="4"/>
  <c r="AV51" i="4"/>
  <c r="F51" i="4"/>
  <c r="BZ51" i="4" s="1"/>
  <c r="E51" i="4"/>
  <c r="BY51" i="4" s="1"/>
  <c r="D51" i="4"/>
  <c r="CH50" i="4"/>
  <c r="CD50" i="4"/>
  <c r="CB50" i="4"/>
  <c r="BX50" i="4"/>
  <c r="BV50" i="4"/>
  <c r="BT50" i="4"/>
  <c r="BR50" i="4"/>
  <c r="BN50" i="4"/>
  <c r="BM50" i="4"/>
  <c r="BF50" i="4"/>
  <c r="BB50" i="4"/>
  <c r="AX50" i="4"/>
  <c r="AV50" i="4"/>
  <c r="F50" i="4"/>
  <c r="BZ50" i="4" s="1"/>
  <c r="E50" i="4"/>
  <c r="D50" i="4"/>
  <c r="BH50" i="4" s="1"/>
  <c r="CD49" i="4"/>
  <c r="BX49" i="4"/>
  <c r="BP49" i="4"/>
  <c r="BM49" i="4"/>
  <c r="BI49" i="4"/>
  <c r="BE49" i="4"/>
  <c r="BB49" i="4"/>
  <c r="F49" i="4"/>
  <c r="E49" i="4"/>
  <c r="BY49" i="4" s="1"/>
  <c r="D49" i="4"/>
  <c r="CF49" i="4" s="1"/>
  <c r="CF48" i="4"/>
  <c r="BY48" i="4"/>
  <c r="BU48" i="4"/>
  <c r="BQ48" i="4"/>
  <c r="BJ48" i="4"/>
  <c r="BI48" i="4"/>
  <c r="BD48" i="4"/>
  <c r="BA48" i="4"/>
  <c r="AW48" i="4"/>
  <c r="F48" i="4"/>
  <c r="BZ48" i="4" s="1"/>
  <c r="E48" i="4"/>
  <c r="D48" i="4"/>
  <c r="CH47" i="4"/>
  <c r="CD47" i="4"/>
  <c r="CB47" i="4"/>
  <c r="BV47" i="4"/>
  <c r="BT47" i="4"/>
  <c r="BR47" i="4"/>
  <c r="BN47" i="4"/>
  <c r="BL47" i="4"/>
  <c r="BF47" i="4"/>
  <c r="BD47" i="4"/>
  <c r="BB47" i="4"/>
  <c r="AX47" i="4"/>
  <c r="AV47" i="4"/>
  <c r="F47" i="4"/>
  <c r="BZ47" i="4" s="1"/>
  <c r="E47" i="4"/>
  <c r="BI47" i="4" s="1"/>
  <c r="D47" i="4"/>
  <c r="BX47" i="4" s="1"/>
  <c r="CF46" i="4"/>
  <c r="CC46" i="4"/>
  <c r="BU46" i="4"/>
  <c r="BP46" i="4"/>
  <c r="BM46" i="4"/>
  <c r="BE46" i="4"/>
  <c r="AZ46" i="4"/>
  <c r="AW46" i="4"/>
  <c r="F46" i="4"/>
  <c r="E46" i="4"/>
  <c r="BY46" i="4" s="1"/>
  <c r="D46" i="4"/>
  <c r="BT46" i="4" s="1"/>
  <c r="CG45" i="4"/>
  <c r="CF45" i="4"/>
  <c r="CD45" i="4"/>
  <c r="CB45" i="4"/>
  <c r="BV45" i="4"/>
  <c r="BT45" i="4"/>
  <c r="BQ45" i="4"/>
  <c r="BP45" i="4"/>
  <c r="BN45" i="4"/>
  <c r="BL45" i="4"/>
  <c r="BF45" i="4"/>
  <c r="BD45" i="4"/>
  <c r="BA45" i="4"/>
  <c r="AZ45" i="4"/>
  <c r="AX45" i="4"/>
  <c r="AV45" i="4"/>
  <c r="F45" i="4"/>
  <c r="BZ45" i="4" s="1"/>
  <c r="E45" i="4"/>
  <c r="BU45" i="4" s="1"/>
  <c r="D45" i="4"/>
  <c r="BX45" i="4" s="1"/>
  <c r="CH44" i="4"/>
  <c r="CG44" i="4"/>
  <c r="CC44" i="4"/>
  <c r="BU44" i="4"/>
  <c r="BR44" i="4"/>
  <c r="BQ44" i="4"/>
  <c r="BM44" i="4"/>
  <c r="BH44" i="4"/>
  <c r="BE44" i="4"/>
  <c r="BB44" i="4"/>
  <c r="BA44" i="4"/>
  <c r="AW44" i="4"/>
  <c r="F44" i="4"/>
  <c r="BV44" i="4" s="1"/>
  <c r="E44" i="4"/>
  <c r="BY44" i="4" s="1"/>
  <c r="D44" i="4"/>
  <c r="CH43" i="4"/>
  <c r="CD43" i="4"/>
  <c r="CB43" i="4"/>
  <c r="BV43" i="4"/>
  <c r="BT43" i="4"/>
  <c r="BR43" i="4"/>
  <c r="BN43" i="4"/>
  <c r="BL43" i="4"/>
  <c r="BF43" i="4"/>
  <c r="BD43" i="4"/>
  <c r="BB43" i="4"/>
  <c r="AX43" i="4"/>
  <c r="AV43" i="4"/>
  <c r="F43" i="4"/>
  <c r="BZ43" i="4" s="1"/>
  <c r="E43" i="4"/>
  <c r="BY43" i="4" s="1"/>
  <c r="D43" i="4"/>
  <c r="BX43" i="4" s="1"/>
  <c r="CF42" i="4"/>
  <c r="CC42" i="4"/>
  <c r="BU42" i="4"/>
  <c r="BP42" i="4"/>
  <c r="BM42" i="4"/>
  <c r="BE42" i="4"/>
  <c r="AZ42" i="4"/>
  <c r="AW42" i="4"/>
  <c r="F42" i="4"/>
  <c r="BZ42" i="4" s="1"/>
  <c r="E42" i="4"/>
  <c r="BY42" i="4" s="1"/>
  <c r="D42" i="4"/>
  <c r="BT42" i="4" s="1"/>
  <c r="CF41" i="4"/>
  <c r="CD41" i="4"/>
  <c r="CB41" i="4"/>
  <c r="BV41" i="4"/>
  <c r="BT41" i="4"/>
  <c r="BP41" i="4"/>
  <c r="BN41" i="4"/>
  <c r="BL41" i="4"/>
  <c r="BF41" i="4"/>
  <c r="BD41" i="4"/>
  <c r="AZ41" i="4"/>
  <c r="AX41" i="4"/>
  <c r="AV41" i="4"/>
  <c r="F41" i="4"/>
  <c r="BZ41" i="4" s="1"/>
  <c r="E41" i="4"/>
  <c r="D41" i="4"/>
  <c r="BX41" i="4" s="1"/>
  <c r="CG40" i="4"/>
  <c r="CF40" i="4"/>
  <c r="CC40" i="4"/>
  <c r="BU40" i="4"/>
  <c r="BQ40" i="4"/>
  <c r="BM40" i="4"/>
  <c r="BE40" i="4"/>
  <c r="BA40" i="4"/>
  <c r="AW40" i="4"/>
  <c r="F40" i="4"/>
  <c r="CH40" i="4" s="1"/>
  <c r="E40" i="4"/>
  <c r="BY40" i="4" s="1"/>
  <c r="D40" i="4"/>
  <c r="BX40" i="4" s="1"/>
  <c r="CH39" i="4"/>
  <c r="CG39" i="4"/>
  <c r="CD39" i="4"/>
  <c r="CB39" i="4"/>
  <c r="BV39" i="4"/>
  <c r="BT39" i="4"/>
  <c r="BR39" i="4"/>
  <c r="BN39" i="4"/>
  <c r="BL39" i="4"/>
  <c r="BF39" i="4"/>
  <c r="BD39" i="4"/>
  <c r="BB39" i="4"/>
  <c r="AX39" i="4"/>
  <c r="AV39" i="4"/>
  <c r="F39" i="4"/>
  <c r="BZ39" i="4" s="1"/>
  <c r="E39" i="4"/>
  <c r="BY39" i="4" s="1"/>
  <c r="D39" i="4"/>
  <c r="BX39" i="4" s="1"/>
  <c r="CH38" i="4"/>
  <c r="CC38" i="4"/>
  <c r="BX38" i="4"/>
  <c r="BU38" i="4"/>
  <c r="BR38" i="4"/>
  <c r="BP38" i="4"/>
  <c r="BM38" i="4"/>
  <c r="BH38" i="4"/>
  <c r="BE38" i="4"/>
  <c r="BB38" i="4"/>
  <c r="AW38" i="4"/>
  <c r="F38" i="4"/>
  <c r="E38" i="4"/>
  <c r="BY38" i="4" s="1"/>
  <c r="D38" i="4"/>
  <c r="CG37" i="4"/>
  <c r="CF37" i="4"/>
  <c r="CD37" i="4"/>
  <c r="CB37" i="4"/>
  <c r="BY37" i="4"/>
  <c r="BV37" i="4"/>
  <c r="BT37" i="4"/>
  <c r="BP37" i="4"/>
  <c r="BN37" i="4"/>
  <c r="BL37" i="4"/>
  <c r="BF37" i="4"/>
  <c r="BD37" i="4"/>
  <c r="BA37" i="4"/>
  <c r="AZ37" i="4"/>
  <c r="AX37" i="4"/>
  <c r="AV37" i="4"/>
  <c r="F37" i="4"/>
  <c r="BZ37" i="4" s="1"/>
  <c r="E37" i="4"/>
  <c r="D37" i="4"/>
  <c r="BX37" i="4" s="1"/>
  <c r="CH36" i="4"/>
  <c r="CG36" i="4"/>
  <c r="CC36" i="4"/>
  <c r="BZ36" i="4"/>
  <c r="BX36" i="4"/>
  <c r="BU36" i="4"/>
  <c r="BR36" i="4"/>
  <c r="BQ36" i="4"/>
  <c r="BP36" i="4"/>
  <c r="BM36" i="4"/>
  <c r="BJ36" i="4"/>
  <c r="BE36" i="4"/>
  <c r="BA36" i="4"/>
  <c r="AW36" i="4"/>
  <c r="F36" i="4"/>
  <c r="E36" i="4"/>
  <c r="BY36" i="4" s="1"/>
  <c r="D36" i="4"/>
  <c r="CH35" i="4"/>
  <c r="CD35" i="4"/>
  <c r="CB35" i="4"/>
  <c r="BY35" i="4"/>
  <c r="BV35" i="4"/>
  <c r="BT35" i="4"/>
  <c r="BR35" i="4"/>
  <c r="BQ35" i="4"/>
  <c r="BN35" i="4"/>
  <c r="BL35" i="4"/>
  <c r="BF35" i="4"/>
  <c r="BD35" i="4"/>
  <c r="BB35" i="4"/>
  <c r="AX35" i="4"/>
  <c r="AV35" i="4"/>
  <c r="F35" i="4"/>
  <c r="BZ35" i="4" s="1"/>
  <c r="E35" i="4"/>
  <c r="D35" i="4"/>
  <c r="BX35" i="4" s="1"/>
  <c r="CC34" i="4"/>
  <c r="BU34" i="4"/>
  <c r="BP34" i="4"/>
  <c r="BM34" i="4"/>
  <c r="BE34" i="4"/>
  <c r="AW34" i="4"/>
  <c r="F34" i="4"/>
  <c r="BJ34" i="4" s="1"/>
  <c r="E34" i="4"/>
  <c r="BY34" i="4" s="1"/>
  <c r="D34" i="4"/>
  <c r="BH34" i="4" s="1"/>
  <c r="CF33" i="4"/>
  <c r="CD33" i="4"/>
  <c r="CB33" i="4"/>
  <c r="BV33" i="4"/>
  <c r="BT33" i="4"/>
  <c r="BP33" i="4"/>
  <c r="BN33" i="4"/>
  <c r="BL33" i="4"/>
  <c r="BF33" i="4"/>
  <c r="BD33" i="4"/>
  <c r="AZ33" i="4"/>
  <c r="AX33" i="4"/>
  <c r="AV33" i="4"/>
  <c r="F33" i="4"/>
  <c r="BZ33" i="4" s="1"/>
  <c r="E33" i="4"/>
  <c r="CG33" i="4" s="1"/>
  <c r="D33" i="4"/>
  <c r="BX33" i="4" s="1"/>
  <c r="CH32" i="4"/>
  <c r="CG32" i="4"/>
  <c r="CC32" i="4"/>
  <c r="BZ32" i="4"/>
  <c r="BU32" i="4"/>
  <c r="BQ32" i="4"/>
  <c r="BM32" i="4"/>
  <c r="BE32" i="4"/>
  <c r="BA32" i="4"/>
  <c r="AW32" i="4"/>
  <c r="F32" i="4"/>
  <c r="BB32" i="4" s="1"/>
  <c r="E32" i="4"/>
  <c r="BY32" i="4" s="1"/>
  <c r="D32" i="4"/>
  <c r="AZ32" i="4" s="1"/>
  <c r="CH31" i="4"/>
  <c r="CD31" i="4"/>
  <c r="CB31" i="4"/>
  <c r="BV31" i="4"/>
  <c r="BT31" i="4"/>
  <c r="BR31" i="4"/>
  <c r="BN31" i="4"/>
  <c r="BL31" i="4"/>
  <c r="BF31" i="4"/>
  <c r="BD31" i="4"/>
  <c r="BB31" i="4"/>
  <c r="AX31" i="4"/>
  <c r="AV31" i="4"/>
  <c r="F31" i="4"/>
  <c r="BZ31" i="4" s="1"/>
  <c r="E31" i="4"/>
  <c r="BA31" i="4" s="1"/>
  <c r="D31" i="4"/>
  <c r="BX31" i="4" s="1"/>
  <c r="CH30" i="4"/>
  <c r="CC30" i="4"/>
  <c r="BX30" i="4"/>
  <c r="BU30" i="4"/>
  <c r="BR30" i="4"/>
  <c r="BM30" i="4"/>
  <c r="BJ30" i="4"/>
  <c r="BH30" i="4"/>
  <c r="BE30" i="4"/>
  <c r="BB30" i="4"/>
  <c r="AW30" i="4"/>
  <c r="F30" i="4"/>
  <c r="E30" i="4"/>
  <c r="BY30" i="4" s="1"/>
  <c r="D30" i="4"/>
  <c r="CG29" i="4"/>
  <c r="CF29" i="4"/>
  <c r="CD29" i="4"/>
  <c r="CB29" i="4"/>
  <c r="BY29" i="4"/>
  <c r="BV29" i="4"/>
  <c r="BT29" i="4"/>
  <c r="BP29" i="4"/>
  <c r="BN29" i="4"/>
  <c r="BL29" i="4"/>
  <c r="BF29" i="4"/>
  <c r="BD29" i="4"/>
  <c r="BA29" i="4"/>
  <c r="AZ29" i="4"/>
  <c r="AX29" i="4"/>
  <c r="AV29" i="4"/>
  <c r="F29" i="4"/>
  <c r="BZ29" i="4" s="1"/>
  <c r="E29" i="4"/>
  <c r="D29" i="4"/>
  <c r="BX29" i="4" s="1"/>
  <c r="CG28" i="4"/>
  <c r="CF28" i="4"/>
  <c r="CC28" i="4"/>
  <c r="BX28" i="4"/>
  <c r="BU28" i="4"/>
  <c r="BR28" i="4"/>
  <c r="BQ28" i="4"/>
  <c r="BP28" i="4"/>
  <c r="BM28" i="4"/>
  <c r="BJ28" i="4"/>
  <c r="BE28" i="4"/>
  <c r="BA28" i="4"/>
  <c r="AW28" i="4"/>
  <c r="F28" i="4"/>
  <c r="E28" i="4"/>
  <c r="BY28" i="4" s="1"/>
  <c r="D28" i="4"/>
  <c r="CH27" i="4"/>
  <c r="CG27" i="4"/>
  <c r="CD27" i="4"/>
  <c r="CB27" i="4"/>
  <c r="BY27" i="4"/>
  <c r="BV27" i="4"/>
  <c r="BT27" i="4"/>
  <c r="BR27" i="4"/>
  <c r="BQ27" i="4"/>
  <c r="BN27" i="4"/>
  <c r="BL27" i="4"/>
  <c r="BF27" i="4"/>
  <c r="BD27" i="4"/>
  <c r="BB27" i="4"/>
  <c r="AX27" i="4"/>
  <c r="AV27" i="4"/>
  <c r="F27" i="4"/>
  <c r="BZ27" i="4" s="1"/>
  <c r="E27" i="4"/>
  <c r="D27" i="4"/>
  <c r="BX27" i="4" s="1"/>
  <c r="CC26" i="4"/>
  <c r="BU26" i="4"/>
  <c r="BM26" i="4"/>
  <c r="BJ26" i="4"/>
  <c r="BE26" i="4"/>
  <c r="AW26" i="4"/>
  <c r="F26" i="4"/>
  <c r="CH26" i="4" s="1"/>
  <c r="E26" i="4"/>
  <c r="BY26" i="4" s="1"/>
  <c r="D26" i="4"/>
  <c r="CF24" i="4"/>
  <c r="CB24" i="4"/>
  <c r="BX24" i="4"/>
  <c r="BT24" i="4"/>
  <c r="BP24" i="4"/>
  <c r="BL24" i="4"/>
  <c r="BH24" i="4"/>
  <c r="BD24" i="4"/>
  <c r="AZ24" i="4"/>
  <c r="AV24" i="4"/>
  <c r="CB22" i="4"/>
  <c r="BT22" i="4"/>
  <c r="BL22" i="4"/>
  <c r="BD22" i="4"/>
  <c r="AV22" i="4"/>
  <c r="D22" i="4"/>
  <c r="BX22" i="4" s="1"/>
  <c r="D21" i="4"/>
  <c r="BX21" i="4" s="1"/>
  <c r="CF20" i="4"/>
  <c r="CB20" i="4"/>
  <c r="BT20" i="4"/>
  <c r="BP20" i="4"/>
  <c r="BL20" i="4"/>
  <c r="BD20" i="4"/>
  <c r="AZ20" i="4"/>
  <c r="AV20" i="4"/>
  <c r="D20" i="4"/>
  <c r="BX20" i="4" s="1"/>
  <c r="BX19" i="4"/>
  <c r="AZ19" i="4"/>
  <c r="D19" i="4"/>
  <c r="CB19" i="4" s="1"/>
  <c r="BX18" i="4"/>
  <c r="BL18" i="4"/>
  <c r="BD18" i="4"/>
  <c r="AV18" i="4"/>
  <c r="D18" i="4"/>
  <c r="CF17" i="4"/>
  <c r="BP17" i="4"/>
  <c r="AZ17" i="4"/>
  <c r="D17" i="4"/>
  <c r="CB17" i="4" s="1"/>
  <c r="CF16" i="4"/>
  <c r="CB16" i="4"/>
  <c r="BT16" i="4"/>
  <c r="BP16" i="4"/>
  <c r="BL16" i="4"/>
  <c r="BD16" i="4"/>
  <c r="AZ16" i="4"/>
  <c r="AV16" i="4"/>
  <c r="D16" i="4"/>
  <c r="BX16" i="4" s="1"/>
  <c r="D15" i="4"/>
  <c r="BT15" i="4" s="1"/>
  <c r="CB14" i="4"/>
  <c r="BT14" i="4"/>
  <c r="BL14" i="4"/>
  <c r="BD14" i="4"/>
  <c r="AV14" i="4"/>
  <c r="D14" i="4"/>
  <c r="CF14" i="4" s="1"/>
  <c r="CF13" i="4"/>
  <c r="BP13" i="4"/>
  <c r="AZ13" i="4"/>
  <c r="D13" i="4"/>
  <c r="CB13" i="4" s="1"/>
  <c r="CF12" i="4"/>
  <c r="CB12" i="4"/>
  <c r="BT12" i="4"/>
  <c r="BP12" i="4"/>
  <c r="BL12" i="4"/>
  <c r="BD12" i="4"/>
  <c r="AZ12" i="4"/>
  <c r="AV12" i="4"/>
  <c r="D12" i="4"/>
  <c r="BX12" i="4" s="1"/>
  <c r="D11" i="4"/>
  <c r="BT11" i="4" s="1"/>
  <c r="CB10" i="4"/>
  <c r="BT10" i="4"/>
  <c r="BL10" i="4"/>
  <c r="BD10" i="4"/>
  <c r="AV10" i="4"/>
  <c r="D10" i="4"/>
  <c r="CF10" i="4" s="1"/>
  <c r="CF9" i="4"/>
  <c r="BP9" i="4"/>
  <c r="AZ9" i="4"/>
  <c r="D9" i="4"/>
  <c r="CB9" i="4" s="1"/>
  <c r="CF8" i="4"/>
  <c r="CB8" i="4"/>
  <c r="BT8" i="4"/>
  <c r="BP8" i="4"/>
  <c r="BL8" i="4"/>
  <c r="BD8" i="4"/>
  <c r="AZ8" i="4"/>
  <c r="AV8" i="4"/>
  <c r="D8" i="4"/>
  <c r="BX8" i="4" s="1"/>
  <c r="D7" i="4"/>
  <c r="BT7" i="4" s="1"/>
  <c r="CF4" i="4"/>
  <c r="CB4" i="4"/>
  <c r="BX4" i="4"/>
  <c r="BT4" i="4"/>
  <c r="BP4" i="4"/>
  <c r="BL4" i="4"/>
  <c r="BH4" i="4"/>
  <c r="BD4" i="4"/>
  <c r="AZ4" i="4"/>
  <c r="AV4" i="4"/>
  <c r="AR4" i="4"/>
  <c r="AN4" i="4"/>
  <c r="AJ4" i="4"/>
  <c r="AF4" i="4"/>
  <c r="AB4" i="4"/>
  <c r="X4" i="4"/>
  <c r="T4" i="4"/>
  <c r="P4" i="4"/>
  <c r="L4" i="4"/>
  <c r="H4" i="4"/>
  <c r="A1" i="4"/>
  <c r="BH7" i="4" l="1"/>
  <c r="BH11" i="4"/>
  <c r="BH15" i="4"/>
  <c r="BP21" i="4"/>
  <c r="BT26" i="4"/>
  <c r="BD26" i="4"/>
  <c r="CB26" i="4"/>
  <c r="BL26" i="4"/>
  <c r="AV26" i="4"/>
  <c r="AZ26" i="4"/>
  <c r="BH32" i="4"/>
  <c r="BZ34" i="4"/>
  <c r="BU41" i="4"/>
  <c r="BE41" i="4"/>
  <c r="BY41" i="4"/>
  <c r="BI41" i="4"/>
  <c r="CC41" i="4"/>
  <c r="BM41" i="4"/>
  <c r="AW41" i="4"/>
  <c r="BU52" i="4"/>
  <c r="CC52" i="4"/>
  <c r="BM52" i="4"/>
  <c r="AW52" i="4"/>
  <c r="BE52" i="4"/>
  <c r="BQ52" i="4"/>
  <c r="CG52" i="4"/>
  <c r="BY52" i="4"/>
  <c r="BI52" i="4"/>
  <c r="BA52" i="4"/>
  <c r="CC66" i="4"/>
  <c r="BM66" i="4"/>
  <c r="AW66" i="4"/>
  <c r="BU66" i="4"/>
  <c r="BE66" i="4"/>
  <c r="BY66" i="4"/>
  <c r="BQ66" i="4"/>
  <c r="CG66" i="4"/>
  <c r="BA66" i="4"/>
  <c r="BI66" i="4"/>
  <c r="AV7" i="4"/>
  <c r="BL7" i="4"/>
  <c r="CB7" i="4"/>
  <c r="BD9" i="4"/>
  <c r="BT9" i="4"/>
  <c r="BT23" i="4" s="1"/>
  <c r="BH10" i="4"/>
  <c r="BX10" i="4"/>
  <c r="AV11" i="4"/>
  <c r="BL11" i="4"/>
  <c r="CB11" i="4"/>
  <c r="BD13" i="4"/>
  <c r="BT13" i="4"/>
  <c r="BH14" i="4"/>
  <c r="BX14" i="4"/>
  <c r="AV15" i="4"/>
  <c r="BL15" i="4"/>
  <c r="CB15" i="4"/>
  <c r="BD17" i="4"/>
  <c r="BT17" i="4"/>
  <c r="CF18" i="4"/>
  <c r="BP18" i="4"/>
  <c r="BH18" i="4"/>
  <c r="CB18" i="4"/>
  <c r="BH19" i="4"/>
  <c r="AZ21" i="4"/>
  <c r="BB26" i="4"/>
  <c r="BX26" i="4"/>
  <c r="BV28" i="4"/>
  <c r="BF28" i="4"/>
  <c r="CD28" i="4"/>
  <c r="BN28" i="4"/>
  <c r="AX28" i="4"/>
  <c r="BB28" i="4"/>
  <c r="BU29" i="4"/>
  <c r="BE29" i="4"/>
  <c r="CC29" i="4"/>
  <c r="BM29" i="4"/>
  <c r="AW29" i="4"/>
  <c r="BI29" i="4"/>
  <c r="BQ29" i="4"/>
  <c r="BT30" i="4"/>
  <c r="BD30" i="4"/>
  <c r="CB30" i="4"/>
  <c r="BL30" i="4"/>
  <c r="AV30" i="4"/>
  <c r="AZ30" i="4"/>
  <c r="CF30" i="4"/>
  <c r="BJ32" i="4"/>
  <c r="BR32" i="4"/>
  <c r="BY33" i="4"/>
  <c r="BR34" i="4"/>
  <c r="CC35" i="4"/>
  <c r="BM35" i="4"/>
  <c r="AW35" i="4"/>
  <c r="BU35" i="4"/>
  <c r="BE35" i="4"/>
  <c r="BA35" i="4"/>
  <c r="BI35" i="4"/>
  <c r="CB36" i="4"/>
  <c r="BL36" i="4"/>
  <c r="AV36" i="4"/>
  <c r="BT36" i="4"/>
  <c r="BD36" i="4"/>
  <c r="AZ36" i="4"/>
  <c r="BH36" i="4"/>
  <c r="CD38" i="4"/>
  <c r="BN38" i="4"/>
  <c r="AX38" i="4"/>
  <c r="BV38" i="4"/>
  <c r="BF38" i="4"/>
  <c r="BZ38" i="4"/>
  <c r="BQ39" i="4"/>
  <c r="BP40" i="4"/>
  <c r="BA41" i="4"/>
  <c r="CG41" i="4"/>
  <c r="CB44" i="4"/>
  <c r="BL44" i="4"/>
  <c r="AV44" i="4"/>
  <c r="CF44" i="4"/>
  <c r="BP44" i="4"/>
  <c r="AZ44" i="4"/>
  <c r="BT44" i="4"/>
  <c r="BD44" i="4"/>
  <c r="BX44" i="4"/>
  <c r="BV49" i="4"/>
  <c r="BF49" i="4"/>
  <c r="BN49" i="4"/>
  <c r="CH49" i="4"/>
  <c r="BZ49" i="4"/>
  <c r="AX49" i="4"/>
  <c r="BR49" i="4"/>
  <c r="BJ49" i="4"/>
  <c r="BV59" i="4"/>
  <c r="BF59" i="4"/>
  <c r="CD59" i="4"/>
  <c r="BN59" i="4"/>
  <c r="AX59" i="4"/>
  <c r="BR59" i="4"/>
  <c r="BJ59" i="4"/>
  <c r="CH59" i="4"/>
  <c r="BZ59" i="4"/>
  <c r="BU60" i="4"/>
  <c r="BE60" i="4"/>
  <c r="CC60" i="4"/>
  <c r="BM60" i="4"/>
  <c r="AW60" i="4"/>
  <c r="CG60" i="4"/>
  <c r="BY60" i="4"/>
  <c r="BA60" i="4"/>
  <c r="CB67" i="4"/>
  <c r="BL67" i="4"/>
  <c r="AV67" i="4"/>
  <c r="BT67" i="4"/>
  <c r="BD67" i="4"/>
  <c r="BX67" i="4"/>
  <c r="BP67" i="4"/>
  <c r="CF67" i="4"/>
  <c r="AZ67" i="4"/>
  <c r="BX7" i="4"/>
  <c r="BT21" i="4"/>
  <c r="CB21" i="4"/>
  <c r="BL21" i="4"/>
  <c r="AV21" i="4"/>
  <c r="CF26" i="4"/>
  <c r="CC31" i="4"/>
  <c r="BM31" i="4"/>
  <c r="AW31" i="4"/>
  <c r="BU31" i="4"/>
  <c r="BE31" i="4"/>
  <c r="BI31" i="4"/>
  <c r="BB40" i="4"/>
  <c r="CD42" i="4"/>
  <c r="BN42" i="4"/>
  <c r="AX42" i="4"/>
  <c r="CH42" i="4"/>
  <c r="BR42" i="4"/>
  <c r="BB42" i="4"/>
  <c r="BV42" i="4"/>
  <c r="BF42" i="4"/>
  <c r="BJ42" i="4"/>
  <c r="BP7" i="4"/>
  <c r="BX9" i="4"/>
  <c r="AZ11" i="4"/>
  <c r="CF11" i="4"/>
  <c r="BX13" i="4"/>
  <c r="BX17" i="4"/>
  <c r="BD21" i="4"/>
  <c r="CG31" i="4"/>
  <c r="BU33" i="4"/>
  <c r="BE33" i="4"/>
  <c r="CC33" i="4"/>
  <c r="BM33" i="4"/>
  <c r="AW33" i="4"/>
  <c r="BI33" i="4"/>
  <c r="BQ33" i="4"/>
  <c r="BT34" i="4"/>
  <c r="BD34" i="4"/>
  <c r="CB34" i="4"/>
  <c r="BL34" i="4"/>
  <c r="AV34" i="4"/>
  <c r="AZ34" i="4"/>
  <c r="CF34" i="4"/>
  <c r="CC39" i="4"/>
  <c r="BM39" i="4"/>
  <c r="AW39" i="4"/>
  <c r="BU39" i="4"/>
  <c r="BE39" i="4"/>
  <c r="BA39" i="4"/>
  <c r="BI39" i="4"/>
  <c r="CB40" i="4"/>
  <c r="BL40" i="4"/>
  <c r="AV40" i="4"/>
  <c r="BT40" i="4"/>
  <c r="BD40" i="4"/>
  <c r="AZ40" i="4"/>
  <c r="BH40" i="4"/>
  <c r="BZ40" i="4"/>
  <c r="CD46" i="4"/>
  <c r="BN46" i="4"/>
  <c r="AX46" i="4"/>
  <c r="CH46" i="4"/>
  <c r="BR46" i="4"/>
  <c r="BB46" i="4"/>
  <c r="BV46" i="4"/>
  <c r="BF46" i="4"/>
  <c r="BJ46" i="4"/>
  <c r="BZ46" i="4"/>
  <c r="CC47" i="4"/>
  <c r="BM47" i="4"/>
  <c r="AW47" i="4"/>
  <c r="CG47" i="4"/>
  <c r="BQ47" i="4"/>
  <c r="BA47" i="4"/>
  <c r="BU47" i="4"/>
  <c r="BE47" i="4"/>
  <c r="BU50" i="4"/>
  <c r="BE50" i="4"/>
  <c r="CG50" i="4"/>
  <c r="BY50" i="4"/>
  <c r="AW50" i="4"/>
  <c r="BQ50" i="4"/>
  <c r="BI50" i="4"/>
  <c r="CC50" i="4"/>
  <c r="BA50" i="4"/>
  <c r="CD53" i="4"/>
  <c r="BN53" i="4"/>
  <c r="AX53" i="4"/>
  <c r="BV53" i="4"/>
  <c r="BF53" i="4"/>
  <c r="CH53" i="4"/>
  <c r="BB53" i="4"/>
  <c r="BJ53" i="4"/>
  <c r="BR53" i="4"/>
  <c r="BT61" i="4"/>
  <c r="BD61" i="4"/>
  <c r="CB61" i="4"/>
  <c r="BL61" i="4"/>
  <c r="AV61" i="4"/>
  <c r="BH61" i="4"/>
  <c r="BP61" i="4"/>
  <c r="BX61" i="4"/>
  <c r="AZ61" i="4"/>
  <c r="BZ69" i="4"/>
  <c r="BN69" i="4"/>
  <c r="AX69" i="4"/>
  <c r="BV69" i="4"/>
  <c r="BF69" i="4"/>
  <c r="BB69" i="4"/>
  <c r="CH69" i="4"/>
  <c r="BJ69" i="4"/>
  <c r="CD69" i="4"/>
  <c r="BR69" i="4"/>
  <c r="BX11" i="4"/>
  <c r="BX15" i="4"/>
  <c r="CB32" i="4"/>
  <c r="BL32" i="4"/>
  <c r="AV32" i="4"/>
  <c r="BT32" i="4"/>
  <c r="BD32" i="4"/>
  <c r="CD34" i="4"/>
  <c r="BN34" i="4"/>
  <c r="AX34" i="4"/>
  <c r="BV34" i="4"/>
  <c r="BF34" i="4"/>
  <c r="BV40" i="4"/>
  <c r="BF40" i="4"/>
  <c r="CD40" i="4"/>
  <c r="BN40" i="4"/>
  <c r="AX40" i="4"/>
  <c r="CC43" i="4"/>
  <c r="BM43" i="4"/>
  <c r="AW43" i="4"/>
  <c r="CG43" i="4"/>
  <c r="BQ43" i="4"/>
  <c r="BA43" i="4"/>
  <c r="BU43" i="4"/>
  <c r="BE43" i="4"/>
  <c r="AZ7" i="4"/>
  <c r="CF7" i="4"/>
  <c r="BH9" i="4"/>
  <c r="BP11" i="4"/>
  <c r="BH13" i="4"/>
  <c r="AZ15" i="4"/>
  <c r="BP15" i="4"/>
  <c r="CF15" i="4"/>
  <c r="BH17" i="4"/>
  <c r="BT19" i="4"/>
  <c r="BD19" i="4"/>
  <c r="BL19" i="4"/>
  <c r="CF19" i="4"/>
  <c r="CF21" i="4"/>
  <c r="CD26" i="4"/>
  <c r="BN26" i="4"/>
  <c r="AX26" i="4"/>
  <c r="BV26" i="4"/>
  <c r="BF26" i="4"/>
  <c r="BP26" i="4"/>
  <c r="BZ26" i="4"/>
  <c r="BV32" i="4"/>
  <c r="BF32" i="4"/>
  <c r="CD32" i="4"/>
  <c r="BN32" i="4"/>
  <c r="AX32" i="4"/>
  <c r="CF32" i="4"/>
  <c r="BD7" i="4"/>
  <c r="BH8" i="4"/>
  <c r="AV9" i="4"/>
  <c r="BL9" i="4"/>
  <c r="AZ10" i="4"/>
  <c r="BP10" i="4"/>
  <c r="BD11" i="4"/>
  <c r="BH12" i="4"/>
  <c r="AV13" i="4"/>
  <c r="BL13" i="4"/>
  <c r="AZ14" i="4"/>
  <c r="BP14" i="4"/>
  <c r="BD15" i="4"/>
  <c r="BH16" i="4"/>
  <c r="AV17" i="4"/>
  <c r="BL17" i="4"/>
  <c r="AZ18" i="4"/>
  <c r="BT18" i="4"/>
  <c r="AV19" i="4"/>
  <c r="BP19" i="4"/>
  <c r="BH21" i="4"/>
  <c r="BH26" i="4"/>
  <c r="BR26" i="4"/>
  <c r="CC27" i="4"/>
  <c r="CC99" i="4" s="1"/>
  <c r="BM27" i="4"/>
  <c r="BM99" i="4" s="1"/>
  <c r="AW27" i="4"/>
  <c r="BU27" i="4"/>
  <c r="BE27" i="4"/>
  <c r="BE99" i="4" s="1"/>
  <c r="BA27" i="4"/>
  <c r="BI27" i="4"/>
  <c r="CB28" i="4"/>
  <c r="BL28" i="4"/>
  <c r="AV28" i="4"/>
  <c r="BT28" i="4"/>
  <c r="BD28" i="4"/>
  <c r="AZ28" i="4"/>
  <c r="BH28" i="4"/>
  <c r="BZ28" i="4"/>
  <c r="CH28" i="4"/>
  <c r="CH99" i="4" s="1"/>
  <c r="CD30" i="4"/>
  <c r="BN30" i="4"/>
  <c r="AX30" i="4"/>
  <c r="BV30" i="4"/>
  <c r="BF30" i="4"/>
  <c r="BP30" i="4"/>
  <c r="BZ30" i="4"/>
  <c r="BQ31" i="4"/>
  <c r="BY31" i="4"/>
  <c r="BY99" i="4" s="1"/>
  <c r="BP32" i="4"/>
  <c r="BX32" i="4"/>
  <c r="BA33" i="4"/>
  <c r="BB34" i="4"/>
  <c r="BX34" i="4"/>
  <c r="CH34" i="4"/>
  <c r="CG35" i="4"/>
  <c r="BV36" i="4"/>
  <c r="BF36" i="4"/>
  <c r="CD36" i="4"/>
  <c r="BN36" i="4"/>
  <c r="AX36" i="4"/>
  <c r="BB36" i="4"/>
  <c r="CF36" i="4"/>
  <c r="BU37" i="4"/>
  <c r="BE37" i="4"/>
  <c r="CC37" i="4"/>
  <c r="BM37" i="4"/>
  <c r="AW37" i="4"/>
  <c r="BI37" i="4"/>
  <c r="BQ37" i="4"/>
  <c r="BT38" i="4"/>
  <c r="BD38" i="4"/>
  <c r="CB38" i="4"/>
  <c r="BL38" i="4"/>
  <c r="AV38" i="4"/>
  <c r="AZ38" i="4"/>
  <c r="BJ38" i="4"/>
  <c r="CF38" i="4"/>
  <c r="BJ40" i="4"/>
  <c r="BR40" i="4"/>
  <c r="BQ41" i="4"/>
  <c r="BI43" i="4"/>
  <c r="BY47" i="4"/>
  <c r="BX48" i="4"/>
  <c r="BH48" i="4"/>
  <c r="BP48" i="4"/>
  <c r="AV48" i="4"/>
  <c r="CB48" i="4"/>
  <c r="AZ48" i="4"/>
  <c r="BT48" i="4"/>
  <c r="BL48" i="4"/>
  <c r="BH20" i="4"/>
  <c r="AZ22" i="4"/>
  <c r="BP22" i="4"/>
  <c r="CF22" i="4"/>
  <c r="BA26" i="4"/>
  <c r="BQ26" i="4"/>
  <c r="CG26" i="4"/>
  <c r="AZ27" i="4"/>
  <c r="BJ27" i="4"/>
  <c r="BJ99" i="4" s="1"/>
  <c r="BP27" i="4"/>
  <c r="CF27" i="4"/>
  <c r="BI28" i="4"/>
  <c r="BB29" i="4"/>
  <c r="BH29" i="4"/>
  <c r="BR29" i="4"/>
  <c r="CH29" i="4"/>
  <c r="BA30" i="4"/>
  <c r="BQ30" i="4"/>
  <c r="CG30" i="4"/>
  <c r="AZ31" i="4"/>
  <c r="BJ31" i="4"/>
  <c r="BP31" i="4"/>
  <c r="CF31" i="4"/>
  <c r="BI32" i="4"/>
  <c r="BB33" i="4"/>
  <c r="BH33" i="4"/>
  <c r="BR33" i="4"/>
  <c r="CH33" i="4"/>
  <c r="BA34" i="4"/>
  <c r="BQ34" i="4"/>
  <c r="CG34" i="4"/>
  <c r="AZ35" i="4"/>
  <c r="BJ35" i="4"/>
  <c r="BP35" i="4"/>
  <c r="CF35" i="4"/>
  <c r="BI36" i="4"/>
  <c r="BB37" i="4"/>
  <c r="BH37" i="4"/>
  <c r="BR37" i="4"/>
  <c r="CH37" i="4"/>
  <c r="BA38" i="4"/>
  <c r="BQ38" i="4"/>
  <c r="CG38" i="4"/>
  <c r="AZ39" i="4"/>
  <c r="BJ39" i="4"/>
  <c r="BP39" i="4"/>
  <c r="CF39" i="4"/>
  <c r="BI40" i="4"/>
  <c r="BB41" i="4"/>
  <c r="BH41" i="4"/>
  <c r="BR41" i="4"/>
  <c r="CH41" i="4"/>
  <c r="AV42" i="4"/>
  <c r="BA42" i="4"/>
  <c r="BL42" i="4"/>
  <c r="BQ42" i="4"/>
  <c r="CB42" i="4"/>
  <c r="CG42" i="4"/>
  <c r="AZ43" i="4"/>
  <c r="BJ43" i="4"/>
  <c r="BP43" i="4"/>
  <c r="CF43" i="4"/>
  <c r="AX44" i="4"/>
  <c r="BI44" i="4"/>
  <c r="BN44" i="4"/>
  <c r="CD44" i="4"/>
  <c r="AW45" i="4"/>
  <c r="BB45" i="4"/>
  <c r="BH45" i="4"/>
  <c r="BM45" i="4"/>
  <c r="BR45" i="4"/>
  <c r="CC45" i="4"/>
  <c r="CH45" i="4"/>
  <c r="AV46" i="4"/>
  <c r="BA46" i="4"/>
  <c r="BL46" i="4"/>
  <c r="BQ46" i="4"/>
  <c r="CB46" i="4"/>
  <c r="CG46" i="4"/>
  <c r="AZ47" i="4"/>
  <c r="BJ47" i="4"/>
  <c r="BP47" i="4"/>
  <c r="CF47" i="4"/>
  <c r="CC48" i="4"/>
  <c r="BM48" i="4"/>
  <c r="AX48" i="4"/>
  <c r="BE48" i="4"/>
  <c r="CG48" i="4"/>
  <c r="AW49" i="4"/>
  <c r="BD49" i="4"/>
  <c r="BT51" i="4"/>
  <c r="BD51" i="4"/>
  <c r="BL51" i="4"/>
  <c r="BR51" i="4"/>
  <c r="BZ52" i="4"/>
  <c r="CH52" i="4"/>
  <c r="BR52" i="4"/>
  <c r="BB52" i="4"/>
  <c r="CC54" i="4"/>
  <c r="BM54" i="4"/>
  <c r="AW54" i="4"/>
  <c r="BU54" i="4"/>
  <c r="BE54" i="4"/>
  <c r="BA54" i="4"/>
  <c r="BI54" i="4"/>
  <c r="CB55" i="4"/>
  <c r="BL55" i="4"/>
  <c r="AV55" i="4"/>
  <c r="BT55" i="4"/>
  <c r="BD55" i="4"/>
  <c r="AZ55" i="4"/>
  <c r="BH55" i="4"/>
  <c r="BZ55" i="4"/>
  <c r="CD57" i="4"/>
  <c r="BN57" i="4"/>
  <c r="AX57" i="4"/>
  <c r="BV57" i="4"/>
  <c r="BF57" i="4"/>
  <c r="BZ57" i="4"/>
  <c r="BQ58" i="4"/>
  <c r="BP59" i="4"/>
  <c r="BB61" i="4"/>
  <c r="BV63" i="4"/>
  <c r="BF63" i="4"/>
  <c r="CD63" i="4"/>
  <c r="BN63" i="4"/>
  <c r="AX63" i="4"/>
  <c r="BB63" i="4"/>
  <c r="BU64" i="4"/>
  <c r="BE64" i="4"/>
  <c r="CC64" i="4"/>
  <c r="BM64" i="4"/>
  <c r="AW64" i="4"/>
  <c r="BI64" i="4"/>
  <c r="BQ64" i="4"/>
  <c r="BT65" i="4"/>
  <c r="BD65" i="4"/>
  <c r="CB65" i="4"/>
  <c r="BL65" i="4"/>
  <c r="AV65" i="4"/>
  <c r="AZ65" i="4"/>
  <c r="CF65" i="4"/>
  <c r="BJ67" i="4"/>
  <c r="BY68" i="4"/>
  <c r="BI71" i="4"/>
  <c r="BH42" i="4"/>
  <c r="BX42" i="4"/>
  <c r="BJ44" i="4"/>
  <c r="BZ44" i="4"/>
  <c r="BI45" i="4"/>
  <c r="BY45" i="4"/>
  <c r="BH46" i="4"/>
  <c r="BX46" i="4"/>
  <c r="CH48" i="4"/>
  <c r="BR48" i="4"/>
  <c r="BB48" i="4"/>
  <c r="BF48" i="4"/>
  <c r="BN48" i="4"/>
  <c r="CB49" i="4"/>
  <c r="BL49" i="4"/>
  <c r="AV49" i="4"/>
  <c r="BT49" i="4"/>
  <c r="BT53" i="4"/>
  <c r="BD53" i="4"/>
  <c r="CB53" i="4"/>
  <c r="BL53" i="4"/>
  <c r="AV53" i="4"/>
  <c r="AZ53" i="4"/>
  <c r="CF53" i="4"/>
  <c r="CC58" i="4"/>
  <c r="BM58" i="4"/>
  <c r="AW58" i="4"/>
  <c r="BU58" i="4"/>
  <c r="BE58" i="4"/>
  <c r="BA58" i="4"/>
  <c r="BI58" i="4"/>
  <c r="CB59" i="4"/>
  <c r="BL59" i="4"/>
  <c r="AV59" i="4"/>
  <c r="BT59" i="4"/>
  <c r="BD59" i="4"/>
  <c r="AZ59" i="4"/>
  <c r="BH59" i="4"/>
  <c r="CD61" i="4"/>
  <c r="BN61" i="4"/>
  <c r="AX61" i="4"/>
  <c r="BV61" i="4"/>
  <c r="BF61" i="4"/>
  <c r="BZ61" i="4"/>
  <c r="BV67" i="4"/>
  <c r="BF67" i="4"/>
  <c r="CD67" i="4"/>
  <c r="BN67" i="4"/>
  <c r="AX67" i="4"/>
  <c r="BB67" i="4"/>
  <c r="BU68" i="4"/>
  <c r="BE68" i="4"/>
  <c r="CC68" i="4"/>
  <c r="BM68" i="4"/>
  <c r="AW68" i="4"/>
  <c r="BI68" i="4"/>
  <c r="BQ68" i="4"/>
  <c r="CF69" i="4"/>
  <c r="BT69" i="4"/>
  <c r="BD69" i="4"/>
  <c r="BL69" i="4"/>
  <c r="AV69" i="4"/>
  <c r="AZ69" i="4"/>
  <c r="BU71" i="4"/>
  <c r="BE71" i="4"/>
  <c r="CC71" i="4"/>
  <c r="BM71" i="4"/>
  <c r="AW71" i="4"/>
  <c r="CG71" i="4"/>
  <c r="BY71" i="4"/>
  <c r="BA71" i="4"/>
  <c r="BH22" i="4"/>
  <c r="BI26" i="4"/>
  <c r="BH27" i="4"/>
  <c r="BJ29" i="4"/>
  <c r="BI30" i="4"/>
  <c r="BH31" i="4"/>
  <c r="BJ33" i="4"/>
  <c r="BI34" i="4"/>
  <c r="BH35" i="4"/>
  <c r="BJ37" i="4"/>
  <c r="BI38" i="4"/>
  <c r="BH39" i="4"/>
  <c r="BJ41" i="4"/>
  <c r="BD42" i="4"/>
  <c r="BI42" i="4"/>
  <c r="BH43" i="4"/>
  <c r="BF44" i="4"/>
  <c r="BE45" i="4"/>
  <c r="BJ45" i="4"/>
  <c r="BD46" i="4"/>
  <c r="BI46" i="4"/>
  <c r="BH47" i="4"/>
  <c r="BV48" i="4"/>
  <c r="CD48" i="4"/>
  <c r="CG49" i="4"/>
  <c r="BQ49" i="4"/>
  <c r="BA49" i="4"/>
  <c r="AZ49" i="4"/>
  <c r="BH49" i="4"/>
  <c r="BU49" i="4"/>
  <c r="BU99" i="4" s="1"/>
  <c r="CC49" i="4"/>
  <c r="CF50" i="4"/>
  <c r="BP50" i="4"/>
  <c r="AZ50" i="4"/>
  <c r="BD50" i="4"/>
  <c r="BL50" i="4"/>
  <c r="CD51" i="4"/>
  <c r="BN51" i="4"/>
  <c r="AX51" i="4"/>
  <c r="BV51" i="4"/>
  <c r="BX53" i="4"/>
  <c r="BV55" i="4"/>
  <c r="BF55" i="4"/>
  <c r="CD55" i="4"/>
  <c r="BN55" i="4"/>
  <c r="AX55" i="4"/>
  <c r="BB55" i="4"/>
  <c r="BU56" i="4"/>
  <c r="BE56" i="4"/>
  <c r="CC56" i="4"/>
  <c r="BM56" i="4"/>
  <c r="AW56" i="4"/>
  <c r="BI56" i="4"/>
  <c r="BQ56" i="4"/>
  <c r="BT57" i="4"/>
  <c r="BD57" i="4"/>
  <c r="CB57" i="4"/>
  <c r="BL57" i="4"/>
  <c r="AV57" i="4"/>
  <c r="AZ57" i="4"/>
  <c r="CF57" i="4"/>
  <c r="BR61" i="4"/>
  <c r="CC62" i="4"/>
  <c r="BM62" i="4"/>
  <c r="AW62" i="4"/>
  <c r="BU62" i="4"/>
  <c r="BE62" i="4"/>
  <c r="BA62" i="4"/>
  <c r="BI62" i="4"/>
  <c r="CB63" i="4"/>
  <c r="BL63" i="4"/>
  <c r="AV63" i="4"/>
  <c r="BT63" i="4"/>
  <c r="BD63" i="4"/>
  <c r="AZ63" i="4"/>
  <c r="BH63" i="4"/>
  <c r="BZ63" i="4"/>
  <c r="CH63" i="4"/>
  <c r="CD65" i="4"/>
  <c r="BN65" i="4"/>
  <c r="AX65" i="4"/>
  <c r="BV65" i="4"/>
  <c r="BF65" i="4"/>
  <c r="BZ65" i="4"/>
  <c r="BA68" i="4"/>
  <c r="BX69" i="4"/>
  <c r="CB78" i="4"/>
  <c r="BL78" i="4"/>
  <c r="AV78" i="4"/>
  <c r="CF78" i="4"/>
  <c r="BP78" i="4"/>
  <c r="AZ78" i="4"/>
  <c r="BT78" i="4"/>
  <c r="BD78" i="4"/>
  <c r="BH78" i="4"/>
  <c r="BJ50" i="4"/>
  <c r="BI51" i="4"/>
  <c r="BH52" i="4"/>
  <c r="BA53" i="4"/>
  <c r="BQ53" i="4"/>
  <c r="CG53" i="4"/>
  <c r="AZ54" i="4"/>
  <c r="BJ54" i="4"/>
  <c r="BP54" i="4"/>
  <c r="CF54" i="4"/>
  <c r="BI55" i="4"/>
  <c r="BB56" i="4"/>
  <c r="BH56" i="4"/>
  <c r="BR56" i="4"/>
  <c r="CH56" i="4"/>
  <c r="BA57" i="4"/>
  <c r="BQ57" i="4"/>
  <c r="CG57" i="4"/>
  <c r="AZ58" i="4"/>
  <c r="BJ58" i="4"/>
  <c r="BP58" i="4"/>
  <c r="CF58" i="4"/>
  <c r="BI59" i="4"/>
  <c r="BB60" i="4"/>
  <c r="BH60" i="4"/>
  <c r="BR60" i="4"/>
  <c r="CH60" i="4"/>
  <c r="BA61" i="4"/>
  <c r="BQ61" i="4"/>
  <c r="CG61" i="4"/>
  <c r="AZ62" i="4"/>
  <c r="BJ62" i="4"/>
  <c r="BP62" i="4"/>
  <c r="CF62" i="4"/>
  <c r="BI63" i="4"/>
  <c r="BB64" i="4"/>
  <c r="BH64" i="4"/>
  <c r="BR64" i="4"/>
  <c r="CH64" i="4"/>
  <c r="BA65" i="4"/>
  <c r="BQ65" i="4"/>
  <c r="CG65" i="4"/>
  <c r="AZ66" i="4"/>
  <c r="BJ66" i="4"/>
  <c r="BP66" i="4"/>
  <c r="CF66" i="4"/>
  <c r="BI67" i="4"/>
  <c r="BB68" i="4"/>
  <c r="BH68" i="4"/>
  <c r="BR68" i="4"/>
  <c r="CH68" i="4"/>
  <c r="BA69" i="4"/>
  <c r="BQ69" i="4"/>
  <c r="CC69" i="4"/>
  <c r="BT70" i="4"/>
  <c r="BD70" i="4"/>
  <c r="BL70" i="4"/>
  <c r="BR70" i="4"/>
  <c r="CD72" i="4"/>
  <c r="BN72" i="4"/>
  <c r="AX72" i="4"/>
  <c r="CH72" i="4"/>
  <c r="BR72" i="4"/>
  <c r="BB72" i="4"/>
  <c r="BV72" i="4"/>
  <c r="BF72" i="4"/>
  <c r="BJ72" i="4"/>
  <c r="BZ72" i="4"/>
  <c r="CC73" i="4"/>
  <c r="BM73" i="4"/>
  <c r="AW73" i="4"/>
  <c r="AW99" i="4" s="1"/>
  <c r="CG73" i="4"/>
  <c r="BQ73" i="4"/>
  <c r="BA73" i="4"/>
  <c r="BU73" i="4"/>
  <c r="BE73" i="4"/>
  <c r="CB74" i="4"/>
  <c r="BL74" i="4"/>
  <c r="AV74" i="4"/>
  <c r="CF74" i="4"/>
  <c r="BP74" i="4"/>
  <c r="AZ74" i="4"/>
  <c r="BT74" i="4"/>
  <c r="BD74" i="4"/>
  <c r="BX74" i="4"/>
  <c r="CB82" i="4"/>
  <c r="BL82" i="4"/>
  <c r="AV82" i="4"/>
  <c r="CF82" i="4"/>
  <c r="BP82" i="4"/>
  <c r="AZ82" i="4"/>
  <c r="BH82" i="4"/>
  <c r="BD82" i="4"/>
  <c r="BX82" i="4"/>
  <c r="BI53" i="4"/>
  <c r="BH54" i="4"/>
  <c r="BJ56" i="4"/>
  <c r="BI57" i="4"/>
  <c r="BH58" i="4"/>
  <c r="BJ60" i="4"/>
  <c r="BI61" i="4"/>
  <c r="BH62" i="4"/>
  <c r="BJ64" i="4"/>
  <c r="BI65" i="4"/>
  <c r="BH66" i="4"/>
  <c r="BJ68" i="4"/>
  <c r="BI69" i="4"/>
  <c r="BY69" i="4"/>
  <c r="CD70" i="4"/>
  <c r="BN70" i="4"/>
  <c r="AX70" i="4"/>
  <c r="BV70" i="4"/>
  <c r="BY73" i="4"/>
  <c r="CD76" i="4"/>
  <c r="BN76" i="4"/>
  <c r="AX76" i="4"/>
  <c r="CH76" i="4"/>
  <c r="BR76" i="4"/>
  <c r="BB76" i="4"/>
  <c r="BV76" i="4"/>
  <c r="BF76" i="4"/>
  <c r="BJ76" i="4"/>
  <c r="BZ76" i="4"/>
  <c r="CC77" i="4"/>
  <c r="BM77" i="4"/>
  <c r="AW77" i="4"/>
  <c r="CG77" i="4"/>
  <c r="BQ77" i="4"/>
  <c r="BA77" i="4"/>
  <c r="BU77" i="4"/>
  <c r="BE77" i="4"/>
  <c r="CC81" i="4"/>
  <c r="BM81" i="4"/>
  <c r="AW81" i="4"/>
  <c r="CG81" i="4"/>
  <c r="BQ81" i="4"/>
  <c r="BA81" i="4"/>
  <c r="BU81" i="4"/>
  <c r="BI81" i="4"/>
  <c r="BE81" i="4"/>
  <c r="BY81" i="4"/>
  <c r="BT82" i="4"/>
  <c r="BY85" i="4"/>
  <c r="CC85" i="4"/>
  <c r="BM85" i="4"/>
  <c r="AW85" i="4"/>
  <c r="CG85" i="4"/>
  <c r="BQ85" i="4"/>
  <c r="BA85" i="4"/>
  <c r="BU85" i="4"/>
  <c r="BI85" i="4"/>
  <c r="BE85" i="4"/>
  <c r="BI70" i="4"/>
  <c r="BB71" i="4"/>
  <c r="BH71" i="4"/>
  <c r="BR71" i="4"/>
  <c r="CH71" i="4"/>
  <c r="AV72" i="4"/>
  <c r="BA72" i="4"/>
  <c r="BL72" i="4"/>
  <c r="BQ72" i="4"/>
  <c r="CB72" i="4"/>
  <c r="CG72" i="4"/>
  <c r="AZ73" i="4"/>
  <c r="BJ73" i="4"/>
  <c r="BP73" i="4"/>
  <c r="BZ73" i="4"/>
  <c r="CF73" i="4"/>
  <c r="AX74" i="4"/>
  <c r="BI74" i="4"/>
  <c r="BN74" i="4"/>
  <c r="CD74" i="4"/>
  <c r="AW75" i="4"/>
  <c r="BB75" i="4"/>
  <c r="BH75" i="4"/>
  <c r="BM75" i="4"/>
  <c r="BR75" i="4"/>
  <c r="CC75" i="4"/>
  <c r="CH75" i="4"/>
  <c r="AV76" i="4"/>
  <c r="BA76" i="4"/>
  <c r="BL76" i="4"/>
  <c r="BQ76" i="4"/>
  <c r="CB76" i="4"/>
  <c r="CG76" i="4"/>
  <c r="AZ77" i="4"/>
  <c r="BJ77" i="4"/>
  <c r="BP77" i="4"/>
  <c r="CF77" i="4"/>
  <c r="AX78" i="4"/>
  <c r="BI78" i="4"/>
  <c r="BN78" i="4"/>
  <c r="CD78" i="4"/>
  <c r="CF79" i="4"/>
  <c r="BP79" i="4"/>
  <c r="BT79" i="4"/>
  <c r="AW79" i="4"/>
  <c r="BB79" i="4"/>
  <c r="BH79" i="4"/>
  <c r="CB79" i="4"/>
  <c r="CH81" i="4"/>
  <c r="BR81" i="4"/>
  <c r="BB81" i="4"/>
  <c r="BV81" i="4"/>
  <c r="BF81" i="4"/>
  <c r="BZ81" i="4"/>
  <c r="CG82" i="4"/>
  <c r="BQ82" i="4"/>
  <c r="BA82" i="4"/>
  <c r="BU82" i="4"/>
  <c r="BE82" i="4"/>
  <c r="BM82" i="4"/>
  <c r="AV83" i="4"/>
  <c r="CD85" i="4"/>
  <c r="CH85" i="4"/>
  <c r="BR85" i="4"/>
  <c r="BB85" i="4"/>
  <c r="BV85" i="4"/>
  <c r="BF85" i="4"/>
  <c r="CD89" i="4"/>
  <c r="BN89" i="4"/>
  <c r="AX89" i="4"/>
  <c r="BV89" i="4"/>
  <c r="BF89" i="4"/>
  <c r="BJ89" i="4"/>
  <c r="BR89" i="4"/>
  <c r="BZ89" i="4"/>
  <c r="BH72" i="4"/>
  <c r="BX72" i="4"/>
  <c r="BJ74" i="4"/>
  <c r="BZ74" i="4"/>
  <c r="BI75" i="4"/>
  <c r="BY75" i="4"/>
  <c r="BH76" i="4"/>
  <c r="BX76" i="4"/>
  <c r="BJ78" i="4"/>
  <c r="BZ78" i="4"/>
  <c r="BU79" i="4"/>
  <c r="BY79" i="4"/>
  <c r="BI79" i="4"/>
  <c r="CC79" i="4"/>
  <c r="CF83" i="4"/>
  <c r="BP83" i="4"/>
  <c r="AZ83" i="4"/>
  <c r="BT83" i="4"/>
  <c r="BD83" i="4"/>
  <c r="BH83" i="4"/>
  <c r="CD97" i="4"/>
  <c r="BN97" i="4"/>
  <c r="AX97" i="4"/>
  <c r="CH97" i="4"/>
  <c r="BR97" i="4"/>
  <c r="BB97" i="4"/>
  <c r="BV97" i="4"/>
  <c r="BF97" i="4"/>
  <c r="BJ97" i="4"/>
  <c r="BZ97" i="4"/>
  <c r="CC98" i="4"/>
  <c r="BM98" i="4"/>
  <c r="AW98" i="4"/>
  <c r="CG98" i="4"/>
  <c r="BQ98" i="4"/>
  <c r="BA98" i="4"/>
  <c r="BU98" i="4"/>
  <c r="BE98" i="4"/>
  <c r="BY98" i="4"/>
  <c r="BI98" i="4"/>
  <c r="BJ71" i="4"/>
  <c r="BD72" i="4"/>
  <c r="BI72" i="4"/>
  <c r="BH73" i="4"/>
  <c r="BF74" i="4"/>
  <c r="BE75" i="4"/>
  <c r="BJ75" i="4"/>
  <c r="BD76" i="4"/>
  <c r="BI76" i="4"/>
  <c r="BH77" i="4"/>
  <c r="BF78" i="4"/>
  <c r="BZ79" i="4"/>
  <c r="CD79" i="4"/>
  <c r="BN79" i="4"/>
  <c r="BE79" i="4"/>
  <c r="BV79" i="4"/>
  <c r="CG79" i="4"/>
  <c r="CD80" i="4"/>
  <c r="BN80" i="4"/>
  <c r="AX80" i="4"/>
  <c r="CH80" i="4"/>
  <c r="BR80" i="4"/>
  <c r="BB80" i="4"/>
  <c r="BZ80" i="4"/>
  <c r="BJ81" i="4"/>
  <c r="CC82" i="4"/>
  <c r="BL83" i="4"/>
  <c r="CD84" i="4"/>
  <c r="BN84" i="4"/>
  <c r="AX84" i="4"/>
  <c r="CH84" i="4"/>
  <c r="BR84" i="4"/>
  <c r="BB84" i="4"/>
  <c r="BZ84" i="4"/>
  <c r="BJ85" i="4"/>
  <c r="CC86" i="4"/>
  <c r="BM86" i="4"/>
  <c r="AW86" i="4"/>
  <c r="CG86" i="4"/>
  <c r="BQ86" i="4"/>
  <c r="BA86" i="4"/>
  <c r="BU86" i="4"/>
  <c r="BE86" i="4"/>
  <c r="CB87" i="4"/>
  <c r="BL87" i="4"/>
  <c r="AV87" i="4"/>
  <c r="CF87" i="4"/>
  <c r="BP87" i="4"/>
  <c r="AZ87" i="4"/>
  <c r="BT87" i="4"/>
  <c r="BD87" i="4"/>
  <c r="BX87" i="4"/>
  <c r="BB89" i="4"/>
  <c r="CH89" i="4"/>
  <c r="AW80" i="4"/>
  <c r="BH80" i="4"/>
  <c r="BM80" i="4"/>
  <c r="BX80" i="4"/>
  <c r="CC80" i="4"/>
  <c r="AV81" i="4"/>
  <c r="BL81" i="4"/>
  <c r="CB81" i="4"/>
  <c r="BJ82" i="4"/>
  <c r="BZ82" i="4"/>
  <c r="AX83" i="4"/>
  <c r="BI83" i="4"/>
  <c r="BN83" i="4"/>
  <c r="BY83" i="4"/>
  <c r="CD83" i="4"/>
  <c r="AW84" i="4"/>
  <c r="BH84" i="4"/>
  <c r="BM84" i="4"/>
  <c r="BX84" i="4"/>
  <c r="CC84" i="4"/>
  <c r="AV85" i="4"/>
  <c r="BL85" i="4"/>
  <c r="CB85" i="4"/>
  <c r="AZ86" i="4"/>
  <c r="BJ86" i="4"/>
  <c r="BP86" i="4"/>
  <c r="BZ86" i="4"/>
  <c r="CF86" i="4"/>
  <c r="AX87" i="4"/>
  <c r="BI87" i="4"/>
  <c r="BN87" i="4"/>
  <c r="BY87" i="4"/>
  <c r="CD87" i="4"/>
  <c r="AW88" i="4"/>
  <c r="BB88" i="4"/>
  <c r="BH88" i="4"/>
  <c r="BM88" i="4"/>
  <c r="BR88" i="4"/>
  <c r="BX88" i="4"/>
  <c r="CC88" i="4"/>
  <c r="CH88" i="4"/>
  <c r="AV89" i="4"/>
  <c r="BE89" i="4"/>
  <c r="BV91" i="4"/>
  <c r="BF91" i="4"/>
  <c r="CD91" i="4"/>
  <c r="BN91" i="4"/>
  <c r="AX91" i="4"/>
  <c r="BP91" i="4"/>
  <c r="BZ91" i="4"/>
  <c r="BI94" i="4"/>
  <c r="CB95" i="4"/>
  <c r="BL95" i="4"/>
  <c r="AV95" i="4"/>
  <c r="CF95" i="4"/>
  <c r="BP95" i="4"/>
  <c r="AZ95" i="4"/>
  <c r="BT95" i="4"/>
  <c r="BD95" i="4"/>
  <c r="BD80" i="4"/>
  <c r="BI80" i="4"/>
  <c r="BH81" i="4"/>
  <c r="BF82" i="4"/>
  <c r="BE83" i="4"/>
  <c r="BJ83" i="4"/>
  <c r="BD84" i="4"/>
  <c r="BI84" i="4"/>
  <c r="BH85" i="4"/>
  <c r="AV86" i="4"/>
  <c r="BF86" i="4"/>
  <c r="BL86" i="4"/>
  <c r="CB86" i="4"/>
  <c r="BE87" i="4"/>
  <c r="BJ87" i="4"/>
  <c r="AX88" i="4"/>
  <c r="BD88" i="4"/>
  <c r="BI88" i="4"/>
  <c r="BN88" i="4"/>
  <c r="CD88" i="4"/>
  <c r="BT89" i="4"/>
  <c r="BD89" i="4"/>
  <c r="CB89" i="4"/>
  <c r="BL89" i="4"/>
  <c r="AW89" i="4"/>
  <c r="BH89" i="4"/>
  <c r="CC90" i="4"/>
  <c r="BM90" i="4"/>
  <c r="AW90" i="4"/>
  <c r="BU90" i="4"/>
  <c r="BE90" i="4"/>
  <c r="BA90" i="4"/>
  <c r="CG90" i="4"/>
  <c r="BR91" i="4"/>
  <c r="BH86" i="4"/>
  <c r="BJ88" i="4"/>
  <c r="BY89" i="4"/>
  <c r="BI89" i="4"/>
  <c r="CG89" i="4"/>
  <c r="BQ89" i="4"/>
  <c r="BA89" i="4"/>
  <c r="BU89" i="4"/>
  <c r="CB91" i="4"/>
  <c r="BL91" i="4"/>
  <c r="AV91" i="4"/>
  <c r="BT91" i="4"/>
  <c r="BD91" i="4"/>
  <c r="AZ91" i="4"/>
  <c r="CF91" i="4"/>
  <c r="CD93" i="4"/>
  <c r="BN93" i="4"/>
  <c r="AX93" i="4"/>
  <c r="CH93" i="4"/>
  <c r="BR93" i="4"/>
  <c r="BB93" i="4"/>
  <c r="BV93" i="4"/>
  <c r="BF93" i="4"/>
  <c r="BJ93" i="4"/>
  <c r="BZ93" i="4"/>
  <c r="CC94" i="4"/>
  <c r="BM94" i="4"/>
  <c r="AW94" i="4"/>
  <c r="CG94" i="4"/>
  <c r="BQ94" i="4"/>
  <c r="BA94" i="4"/>
  <c r="BU94" i="4"/>
  <c r="BE94" i="4"/>
  <c r="AZ90" i="4"/>
  <c r="BJ90" i="4"/>
  <c r="BP90" i="4"/>
  <c r="BZ90" i="4"/>
  <c r="CF90" i="4"/>
  <c r="BI91" i="4"/>
  <c r="BY91" i="4"/>
  <c r="AW92" i="4"/>
  <c r="BB92" i="4"/>
  <c r="BH92" i="4"/>
  <c r="BM92" i="4"/>
  <c r="BR92" i="4"/>
  <c r="BX92" i="4"/>
  <c r="CC92" i="4"/>
  <c r="CH92" i="4"/>
  <c r="AV93" i="4"/>
  <c r="BA93" i="4"/>
  <c r="BL93" i="4"/>
  <c r="BQ93" i="4"/>
  <c r="CB93" i="4"/>
  <c r="CG93" i="4"/>
  <c r="AZ94" i="4"/>
  <c r="BJ94" i="4"/>
  <c r="BP94" i="4"/>
  <c r="BZ94" i="4"/>
  <c r="CF94" i="4"/>
  <c r="AX95" i="4"/>
  <c r="BI95" i="4"/>
  <c r="BN95" i="4"/>
  <c r="BY95" i="4"/>
  <c r="CD95" i="4"/>
  <c r="AW96" i="4"/>
  <c r="BB96" i="4"/>
  <c r="BH96" i="4"/>
  <c r="BM96" i="4"/>
  <c r="BR96" i="4"/>
  <c r="BX96" i="4"/>
  <c r="CC96" i="4"/>
  <c r="CH96" i="4"/>
  <c r="AV97" i="4"/>
  <c r="BA97" i="4"/>
  <c r="BL97" i="4"/>
  <c r="BQ97" i="4"/>
  <c r="CB97" i="4"/>
  <c r="CG97" i="4"/>
  <c r="AZ98" i="4"/>
  <c r="BJ98" i="4"/>
  <c r="BP98" i="4"/>
  <c r="BZ98" i="4"/>
  <c r="CF98" i="4"/>
  <c r="BI92" i="4"/>
  <c r="BY92" i="4"/>
  <c r="BH93" i="4"/>
  <c r="BX93" i="4"/>
  <c r="BJ95" i="4"/>
  <c r="BZ95" i="4"/>
  <c r="BI96" i="4"/>
  <c r="BY96" i="4"/>
  <c r="BH97" i="4"/>
  <c r="BX97" i="4"/>
  <c r="BB90" i="4"/>
  <c r="BH90" i="4"/>
  <c r="BR90" i="4"/>
  <c r="BA91" i="4"/>
  <c r="BQ91" i="4"/>
  <c r="AZ92" i="4"/>
  <c r="BE92" i="4"/>
  <c r="BJ92" i="4"/>
  <c r="BP92" i="4"/>
  <c r="BD93" i="4"/>
  <c r="BI93" i="4"/>
  <c r="BB94" i="4"/>
  <c r="BH94" i="4"/>
  <c r="BR94" i="4"/>
  <c r="BA95" i="4"/>
  <c r="BF95" i="4"/>
  <c r="BQ95" i="4"/>
  <c r="AZ96" i="4"/>
  <c r="BE96" i="4"/>
  <c r="BJ96" i="4"/>
  <c r="BP96" i="4"/>
  <c r="BD97" i="4"/>
  <c r="BI97" i="4"/>
  <c r="BB98" i="4"/>
  <c r="BH98" i="4"/>
  <c r="BR98" i="4"/>
  <c r="BQ99" i="4" l="1"/>
  <c r="AX99" i="4"/>
  <c r="BB99" i="4"/>
  <c r="CB23" i="4"/>
  <c r="BA99" i="4"/>
  <c r="BD23" i="4"/>
  <c r="BP99" i="4"/>
  <c r="BN99" i="4"/>
  <c r="BL23" i="4"/>
  <c r="AV99" i="4"/>
  <c r="BT99" i="4"/>
  <c r="BT101" i="4" s="1"/>
  <c r="BH23" i="4"/>
  <c r="CF99" i="4"/>
  <c r="BD99" i="4"/>
  <c r="BR99" i="4"/>
  <c r="BF99" i="4"/>
  <c r="CD99" i="4"/>
  <c r="BX23" i="4"/>
  <c r="BX99" i="4"/>
  <c r="AV23" i="4"/>
  <c r="BL99" i="4"/>
  <c r="BI99" i="4"/>
  <c r="BZ99" i="4"/>
  <c r="AZ23" i="4"/>
  <c r="AZ99" i="4"/>
  <c r="CG99" i="4"/>
  <c r="BH99" i="4"/>
  <c r="BV99" i="4"/>
  <c r="CF23" i="4"/>
  <c r="BP23" i="4"/>
  <c r="CB99" i="4"/>
  <c r="BP101" i="4" l="1"/>
  <c r="BX101" i="4"/>
  <c r="BD101" i="4"/>
  <c r="CF101" i="4"/>
  <c r="BL101" i="4"/>
  <c r="AZ101" i="4"/>
  <c r="AV101" i="4"/>
  <c r="BH101" i="4"/>
  <c r="CB101" i="4"/>
  <c r="E2" i="1" l="1"/>
  <c r="A1" i="1" l="1"/>
  <c r="N2" i="1" l="1"/>
  <c r="M2" i="1"/>
  <c r="L2" i="1"/>
  <c r="K2" i="1"/>
  <c r="J2" i="1"/>
  <c r="I2" i="1"/>
  <c r="H2" i="1"/>
  <c r="G2" i="1"/>
  <c r="F2" i="1"/>
  <c r="D2" i="1"/>
  <c r="C2" i="1"/>
</calcChain>
</file>

<file path=xl/sharedStrings.xml><?xml version="1.0" encoding="utf-8"?>
<sst xmlns="http://schemas.openxmlformats.org/spreadsheetml/2006/main" count="604" uniqueCount="538">
  <si>
    <t>ÍTEM</t>
  </si>
  <si>
    <t>Ser una persona jurídica, sociedad comercial o cooperativa, y:</t>
  </si>
  <si>
    <t>(i) Tener capacidad jurídica para celebrar contratos.</t>
  </si>
  <si>
    <t>(ii) Tener como objeto social el servicio de Transporte Público Terrestre Automotor Especial.</t>
  </si>
  <si>
    <t>(v) Estar habilitada por el Ministerio de Transporte para prestar el servicio de transporte especial.</t>
  </si>
  <si>
    <t>No tener, el representante legal ni los miembros de su órgano de dirección y manejo (sea Junta Directiva, Consejo Directivo, Junta de Socios, entre otras), inhabilidades, incompatibilidades ni conflictos de interés para contratar con LA UNIVERSIDAD, conforme con la Constitución, la Ley y el Acuerdo Superior 395 de 2011 de la Universidad de Antioquia.</t>
  </si>
  <si>
    <t>Haber cumplido con el pago de los aportes al Sistema de Seguridad Social Integral y Parafiscales, en los seis (6) meses anteriores a la presentación de la Propuesta Comercial. Si tiene acuerdos de pago deberá certificarlo</t>
  </si>
  <si>
    <t>No estar reportada al Boletín de Responsables Fiscales de la Contraloría General de la República</t>
  </si>
  <si>
    <t>(iii) Tener por lo menos DOS (2) años de haber sido REGISTRADA en la Cámara de Comercio respectiva, contados a partir de la fecha de cierre de la INVITACIÓN hacia atrás.</t>
  </si>
  <si>
    <t>(iv) Tener una duración igual o mayor a CINCO (5) años, contados a partir del cierre de la INVITACIÓN.</t>
  </si>
  <si>
    <t>PROPONENTE</t>
  </si>
  <si>
    <t>REPRESENTANTE LEGAL</t>
  </si>
  <si>
    <t>OBSERVACIONES</t>
  </si>
  <si>
    <r>
      <t xml:space="preserve">No estar en cesación de pagos o cualquier otra circunstancia que justificadamente permita a </t>
    </r>
    <r>
      <rPr>
        <b/>
        <sz val="9"/>
        <color theme="1"/>
        <rFont val="Arial"/>
        <family val="2"/>
      </rPr>
      <t>LA UNIVERSIDAD</t>
    </r>
    <r>
      <rPr>
        <sz val="9"/>
        <color theme="1"/>
        <rFont val="Arial"/>
        <family val="2"/>
      </rPr>
      <t xml:space="preserve"> presumir incapacidad o imposibilidad jurídica, económica o técnica para cumplir el objeto del contrato.</t>
    </r>
  </si>
  <si>
    <t>Contar con el acto administrativo mediante el cual el Ministerio de Transporte otorga y/o autoriza la capacidad transportadora de sociedad, de conformidad con lo señalado en el artículo 2.2.1.1.9.1. del Decreto 1079 de 2015.</t>
  </si>
  <si>
    <t>DOCUMENTOS A PRESENTAR CON LA PROPUESTA</t>
  </si>
  <si>
    <t>Fotocopia de la Resolución o acto administrativo mediante el cual el Ministerio de Transporte autoriza u otorga la capacidad transportadora.</t>
  </si>
  <si>
    <t>Certificado del Boletín de Responsables Fiscales de la Contraloría General de la República.</t>
  </si>
  <si>
    <t>Certificación del pago de los aportes de los empleados al Sistemas de Seguridad Social Integral y Parafiscales, expedido por el Revisor Fiscal, o en su defecto el Representante Legal (Anexo N° 3 o una similar), Favor elaborar este documento en papel membrete de LA EMPRESA, debidamente diligenciado y firmado. En caso que firme el revisor fiscal, aportar la fotocopia de la Tarjeta Profesional.</t>
  </si>
  <si>
    <t>Fotocopia de la Resolución de habilitación de la empresa o cooperativa, en la modalidad de transporte público terrestre automotor especial (Decreto 1079 de 2015 Artículo 2.2.1.6.14.1).</t>
  </si>
  <si>
    <t>Anexo A de advertencias y recomendaciones generales, debidamente suscrito por el oferente.</t>
  </si>
  <si>
    <r>
      <t xml:space="preserve">Autorización del máximo órgano social de la sociedad, </t>
    </r>
    <r>
      <rPr>
        <u/>
        <sz val="9"/>
        <color theme="1"/>
        <rFont val="Arial"/>
        <family val="2"/>
      </rPr>
      <t xml:space="preserve">cuando </t>
    </r>
    <r>
      <rPr>
        <sz val="9"/>
        <color theme="1"/>
        <rFont val="Arial"/>
        <family val="2"/>
      </rPr>
      <t>el representante legal tenga limitaciones para presentar la Propuesta Comercial y suscribir el contrato.</t>
    </r>
  </si>
  <si>
    <r>
      <t xml:space="preserve">Anexo 1 </t>
    </r>
    <r>
      <rPr>
        <sz val="9"/>
        <color rgb="FF000000"/>
        <rFont val="Arial"/>
        <family val="2"/>
      </rPr>
      <t>Condiciones Técnicas Obligatoria</t>
    </r>
    <r>
      <rPr>
        <sz val="9"/>
        <color theme="1"/>
        <rFont val="Arial"/>
        <family val="2"/>
      </rPr>
      <t>, debidamente suscrito por el oferente.</t>
    </r>
  </si>
  <si>
    <r>
      <t>Carta de presentación y declaraciones del PROPONENTE (Anexo 2)</t>
    </r>
    <r>
      <rPr>
        <b/>
        <sz val="9"/>
        <color theme="1"/>
        <rFont val="Arial"/>
        <family val="2"/>
      </rPr>
      <t xml:space="preserve"> </t>
    </r>
    <r>
      <rPr>
        <sz val="9"/>
        <color theme="1"/>
        <rFont val="Arial"/>
        <family val="2"/>
      </rPr>
      <t>debidamente diligenciado y suscrito por el oferente.</t>
    </r>
  </si>
  <si>
    <r>
      <t xml:space="preserve">Anexo No.4, </t>
    </r>
    <r>
      <rPr>
        <sz val="9"/>
        <color theme="1"/>
        <rFont val="Arial"/>
        <family val="2"/>
      </rPr>
      <t>modelo o formato de presentación de propuesta económica, debidamente diligenciado y suscrito por el oferente.</t>
    </r>
  </si>
  <si>
    <t>El certificado de existencia y representación legal, en el que conste la habilitación expedida por el Ministerio de Transporte o autoridad competente.</t>
  </si>
  <si>
    <t>N/A</t>
  </si>
  <si>
    <t>830.087.371-2</t>
  </si>
  <si>
    <t>811.010.525-1</t>
  </si>
  <si>
    <t>811.028.194-4</t>
  </si>
  <si>
    <t>811.010.604-3</t>
  </si>
  <si>
    <t>900.549.783-0</t>
  </si>
  <si>
    <t>(vi) De ser procedente, haber sido rehabilitada o verificadas por el Ministerio de Transporte, las condiciones para mantener la habilitación.</t>
  </si>
  <si>
    <r>
      <rPr>
        <sz val="9"/>
        <color rgb="FF000000"/>
        <rFont val="Arial"/>
        <family val="2"/>
      </rPr>
      <t xml:space="preserve">Fotocopia de la Resolución de Rehabilitación o verificación de las condiciones para mantener la habilitación </t>
    </r>
    <r>
      <rPr>
        <sz val="9"/>
        <color theme="1"/>
        <rFont val="Arial"/>
        <family val="2"/>
      </rPr>
      <t>(Decreto 1079 de 2015 Artículo 2.2.1.6.14.1).</t>
    </r>
  </si>
  <si>
    <t>Anexo No. 5 Relación de contratos inscriptos en el RUP, para acreditación de experiencia, debidamente diligenciado y suscrito por el Proponente.</t>
  </si>
  <si>
    <t>Anexo No. 6 Matriz de Riesgos, debidamente suscrito por el oferente.</t>
  </si>
  <si>
    <r>
      <rPr>
        <b/>
        <sz val="9"/>
        <color theme="1"/>
        <rFont val="Arial"/>
        <family val="2"/>
      </rPr>
      <t xml:space="preserve">CUMPLE: </t>
    </r>
    <r>
      <rPr>
        <sz val="9"/>
        <color theme="1"/>
        <rFont val="Arial"/>
        <family val="2"/>
      </rPr>
      <t>A folio 24 de la propuesta, aporta certificado de paz y salvo de aportes de seguridad social y parafiscales, debidamente suscrito por su revisor fiscal.</t>
    </r>
  </si>
  <si>
    <r>
      <t xml:space="preserve">CUMPLE: </t>
    </r>
    <r>
      <rPr>
        <sz val="9"/>
        <color theme="1"/>
        <rFont val="Arial"/>
        <family val="2"/>
      </rPr>
      <t>A folio 3 de la propuesta, en el certificado de existencia y represnetación legal, se lee que la sociedad tendra una duración indefinida.</t>
    </r>
  </si>
  <si>
    <r>
      <t xml:space="preserve">APORTA: </t>
    </r>
    <r>
      <rPr>
        <sz val="9"/>
        <color theme="1"/>
        <rFont val="Arial"/>
        <family val="2"/>
      </rPr>
      <t xml:space="preserve">(FOLIOS 6 - 14) </t>
    </r>
  </si>
  <si>
    <r>
      <t>APORTA:</t>
    </r>
    <r>
      <rPr>
        <sz val="9"/>
        <color theme="1"/>
        <rFont val="Arial"/>
        <family val="2"/>
      </rPr>
      <t xml:space="preserve"> (FOLIOS 2 - 4)</t>
    </r>
    <r>
      <rPr>
        <b/>
        <sz val="9"/>
        <color theme="1"/>
        <rFont val="Arial"/>
        <family val="2"/>
      </rPr>
      <t xml:space="preserve"> </t>
    </r>
  </si>
  <si>
    <r>
      <t>APORTA:</t>
    </r>
    <r>
      <rPr>
        <sz val="9"/>
        <color theme="1"/>
        <rFont val="Arial"/>
        <family val="2"/>
      </rPr>
      <t xml:space="preserve"> (FOLIOS 55 - 57</t>
    </r>
    <r>
      <rPr>
        <b/>
        <sz val="9"/>
        <color theme="1"/>
        <rFont val="Arial"/>
        <family val="2"/>
      </rPr>
      <t xml:space="preserve">) </t>
    </r>
  </si>
  <si>
    <r>
      <t xml:space="preserve">CUMPLE: </t>
    </r>
    <r>
      <rPr>
        <sz val="9"/>
        <color theme="1"/>
        <rFont val="Arial"/>
        <family val="2"/>
      </rPr>
      <t>A folio 6 de la propuesta, en el certificado de existencia y represnetación legal, se lee que la sociedad tendra una duración indefinida.</t>
    </r>
  </si>
  <si>
    <r>
      <rPr>
        <b/>
        <sz val="9"/>
        <color theme="1"/>
        <rFont val="Arial"/>
        <family val="2"/>
      </rPr>
      <t xml:space="preserve">CUMPLE: </t>
    </r>
    <r>
      <rPr>
        <sz val="9"/>
        <color theme="1"/>
        <rFont val="Arial"/>
        <family val="2"/>
      </rPr>
      <t>A folios 1 a 3, aporta Anexo No. 2, en el cual manifiesta que la sociedad no se encuentran en ninguna de las circunstancias señaladas.</t>
    </r>
  </si>
  <si>
    <t xml:space="preserve">ÁREA METROPOLITANA </t>
  </si>
  <si>
    <t>Municipio</t>
  </si>
  <si>
    <t>Valor hora</t>
  </si>
  <si>
    <t>Área metropolitana del Valle de Aburrá y sus Corregimientos</t>
  </si>
  <si>
    <t>Medellín</t>
  </si>
  <si>
    <t>Itagüí</t>
  </si>
  <si>
    <t>Sabaneta</t>
  </si>
  <si>
    <t>Caldas</t>
  </si>
  <si>
    <t>Bello</t>
  </si>
  <si>
    <t>Copacabana</t>
  </si>
  <si>
    <t>Girardota</t>
  </si>
  <si>
    <t>Barbosa</t>
  </si>
  <si>
    <t>La Estrella</t>
  </si>
  <si>
    <t>Envigado</t>
  </si>
  <si>
    <t>San Sebastián de Palmitas</t>
  </si>
  <si>
    <t>Altavista</t>
  </si>
  <si>
    <t>Santa Elena</t>
  </si>
  <si>
    <t xml:space="preserve">San Antonio de Prado </t>
  </si>
  <si>
    <t>San Cristóbal</t>
  </si>
  <si>
    <t>Subregión Norte</t>
  </si>
  <si>
    <t>Ituango</t>
  </si>
  <si>
    <t>Toledo</t>
  </si>
  <si>
    <t>Valle de Toledo</t>
  </si>
  <si>
    <t>Valdivia</t>
  </si>
  <si>
    <t>Briceño</t>
  </si>
  <si>
    <t>Guadalupe</t>
  </si>
  <si>
    <t>Don Matías</t>
  </si>
  <si>
    <t>Subregión Occidente</t>
  </si>
  <si>
    <t>Buriticá</t>
  </si>
  <si>
    <t>Liborina</t>
  </si>
  <si>
    <t>Olaya</t>
  </si>
  <si>
    <t>Peque</t>
  </si>
  <si>
    <t>Santa Fe de Antioquia</t>
  </si>
  <si>
    <t>Subregión Nordeste</t>
  </si>
  <si>
    <t>Amalfi</t>
  </si>
  <si>
    <t>Yolombo</t>
  </si>
  <si>
    <t>Santa Rosa de Osos</t>
  </si>
  <si>
    <t>Campamento</t>
  </si>
  <si>
    <t>Entrerrios</t>
  </si>
  <si>
    <t>Yarumal</t>
  </si>
  <si>
    <t>Gomez Plata</t>
  </si>
  <si>
    <t>Subregión Oriente</t>
  </si>
  <si>
    <t>Carmen de Viboral</t>
  </si>
  <si>
    <t>El Peñol</t>
  </si>
  <si>
    <t>El Retiro</t>
  </si>
  <si>
    <t>Guarne</t>
  </si>
  <si>
    <t>Marinilla</t>
  </si>
  <si>
    <t>Rionegro</t>
  </si>
  <si>
    <t>Santuario</t>
  </si>
  <si>
    <t>Sonsón</t>
  </si>
  <si>
    <t>La Ceja</t>
  </si>
  <si>
    <t>San Carlos</t>
  </si>
  <si>
    <t>Guatape</t>
  </si>
  <si>
    <t>San Francisco</t>
  </si>
  <si>
    <t>San Luis</t>
  </si>
  <si>
    <t>San Rafael</t>
  </si>
  <si>
    <t>La unión</t>
  </si>
  <si>
    <t>Granada</t>
  </si>
  <si>
    <t>Cocorna</t>
  </si>
  <si>
    <t>Aeropuerto José María Córdova</t>
  </si>
  <si>
    <t>Caicedo</t>
  </si>
  <si>
    <t>Cañas Gordas</t>
  </si>
  <si>
    <t>Frontino</t>
  </si>
  <si>
    <t>San Jeronimo</t>
  </si>
  <si>
    <t>Sopetrán</t>
  </si>
  <si>
    <t>Uramita</t>
  </si>
  <si>
    <t>Subregión
magdalena medio</t>
  </si>
  <si>
    <t>Cisneros</t>
  </si>
  <si>
    <t>Puerto Berrio</t>
  </si>
  <si>
    <t>Puerto Triunfo</t>
  </si>
  <si>
    <t>Puerto Nare</t>
  </si>
  <si>
    <t>San Roque</t>
  </si>
  <si>
    <t>Corregimiento san José del Nus</t>
  </si>
  <si>
    <t>Santo Domingo</t>
  </si>
  <si>
    <t>Segovia</t>
  </si>
  <si>
    <t>Remedios</t>
  </si>
  <si>
    <t>Subregión Suroeste</t>
  </si>
  <si>
    <t>Amaga</t>
  </si>
  <si>
    <t>Andes</t>
  </si>
  <si>
    <t>Támesis</t>
  </si>
  <si>
    <t>Ciudad Bolívar</t>
  </si>
  <si>
    <t>Salgar</t>
  </si>
  <si>
    <t>Fredonia</t>
  </si>
  <si>
    <t>Jardín</t>
  </si>
  <si>
    <t>Jericó</t>
  </si>
  <si>
    <t>Santa Barbará</t>
  </si>
  <si>
    <t>Bolombolo</t>
  </si>
  <si>
    <t>Subregión
Bajo Cauca</t>
  </si>
  <si>
    <t>Cáceres</t>
  </si>
  <si>
    <t>Caucasia</t>
  </si>
  <si>
    <t>Tarazá</t>
  </si>
  <si>
    <t>Nechí</t>
  </si>
  <si>
    <t>El Bagre</t>
  </si>
  <si>
    <t>Zaragoza</t>
  </si>
  <si>
    <t>Departamento de Córdoba</t>
  </si>
  <si>
    <t>Planeta Rica</t>
  </si>
  <si>
    <t>Departamento de Magdalena</t>
  </si>
  <si>
    <t>Santa Marta</t>
  </si>
  <si>
    <t>Asignación de Puntaje</t>
  </si>
  <si>
    <t>Valor hora ofertado</t>
  </si>
  <si>
    <t>RADICADO</t>
  </si>
  <si>
    <t>IDENTIFICACIÓN</t>
  </si>
  <si>
    <t>N° DE FOLIOS</t>
  </si>
  <si>
    <t>PÓLIZA DE SERIEDAD DE LA OFERTA</t>
  </si>
  <si>
    <t>COMPAÑÍA ASEGURADORA</t>
  </si>
  <si>
    <t>VALOR ASEGURADO</t>
  </si>
  <si>
    <t>VIGENCIA</t>
  </si>
  <si>
    <t>DESDE</t>
  </si>
  <si>
    <t>HASTA</t>
  </si>
  <si>
    <t>Turismo y Transporte 1A S.A.S</t>
  </si>
  <si>
    <t>Janet Cristina Pinillo Perez</t>
  </si>
  <si>
    <t xml:space="preserve">Seguros Mundial </t>
  </si>
  <si>
    <t>Ingetrans S.A.S</t>
  </si>
  <si>
    <t>811030521-6</t>
  </si>
  <si>
    <t xml:space="preserve">Ana Maria Lopez Rendon </t>
  </si>
  <si>
    <t>Seguros del Estado S.A</t>
  </si>
  <si>
    <t xml:space="preserve">Jorge Ivan Trujillo Giraldo </t>
  </si>
  <si>
    <t xml:space="preserve">Liberty Seguros </t>
  </si>
  <si>
    <t>Transportes Superior S.A.S.</t>
  </si>
  <si>
    <t>800234281-1</t>
  </si>
  <si>
    <t>Sebastian Rodriguez Suarez</t>
  </si>
  <si>
    <t>No presentó póliza de seriedad de la oferta.</t>
  </si>
  <si>
    <t>La propuesta fue presentada sin ser foliada; se procede con su foliación por la comisión evaluadora</t>
  </si>
  <si>
    <t>Emprestur S.A.S</t>
  </si>
  <si>
    <t>811.030.670-5</t>
  </si>
  <si>
    <t xml:space="preserve">Maria Surnet Montoya Montoya </t>
  </si>
  <si>
    <t>Confianza</t>
  </si>
  <si>
    <t>Efitrans TC S.A.S.</t>
  </si>
  <si>
    <t>Edison Alexander Osorio Alvarez</t>
  </si>
  <si>
    <t xml:space="preserve">Asegurdadora Solidaria </t>
  </si>
  <si>
    <t>Transportes Multimodal Group S.A.S</t>
  </si>
  <si>
    <t>900.683.508-4</t>
  </si>
  <si>
    <t>Manuel Guillermo Ramirez Rojas</t>
  </si>
  <si>
    <t>Optima Logística Integral S.A.S.</t>
  </si>
  <si>
    <t>900115069-7</t>
  </si>
  <si>
    <t>Carolina Gomez Restrepo</t>
  </si>
  <si>
    <t xml:space="preserve">Aseguradadora Solidaria </t>
  </si>
  <si>
    <t xml:space="preserve">Alianza Terrestre S.A.S </t>
  </si>
  <si>
    <t xml:space="preserve">Luis Edison Aristizabal Alzate </t>
  </si>
  <si>
    <t>Coomultranscon</t>
  </si>
  <si>
    <t>811031496-4</t>
  </si>
  <si>
    <t xml:space="preserve">Jhon Edisson Vasquez Bedoya </t>
  </si>
  <si>
    <t>Rutas Verde y Blanco  S.A.S</t>
  </si>
  <si>
    <t xml:space="preserve">Fabrio Alberto Arango Arango </t>
  </si>
  <si>
    <t xml:space="preserve">AS Transporte </t>
  </si>
  <si>
    <t>811.036.515-9</t>
  </si>
  <si>
    <t xml:space="preserve">Didier Ochoa Aristizabal </t>
  </si>
  <si>
    <r>
      <rPr>
        <b/>
        <sz val="10"/>
        <color theme="1"/>
        <rFont val="Arial"/>
        <family val="2"/>
      </rPr>
      <t>INVITACIÓN A COTIZAR N° FNSP-004-2020</t>
    </r>
    <r>
      <rPr>
        <sz val="10"/>
        <color theme="1"/>
        <rFont val="Arial"/>
        <family val="2"/>
      </rPr>
      <t xml:space="preserve">
Prestar el servicio de transporte terrestre automotor especial de pasajeros a demanda (incluye sus equipajes materiales, equipos, reactivos y muestras), para las regiones o zonas de Colombia, especificadas en el Anexo 1. Además se podrá solicitar servicios para otros municipios no especificados, según las necesidades del servicio lo exijan.</t>
    </r>
  </si>
  <si>
    <t>REQUISITOS HABILITANTES</t>
  </si>
  <si>
    <t>Haber ejecutado mínimo dos (2) contratos de Transporte Público Terrestre Automotor Especial, desde el año 2016, a la fecha; cada uno con valor igual o superior al presupuesto oficial de la presente invitación, expresados en SMLMV.
Los contratos mediante los cuales se acreditará la experiencia, deberán estar inscriptos en el Registro Único de Proponentes – RUP, con los códigos que se detalla en la siguiente tabla; solo se validará la experiencia con contratos que se encuentren en estado de ejecutado; esto es, para la acreditación del contrato, no se tendrán en cuenta contratos que se encuentren en ejecución</t>
  </si>
  <si>
    <t>Garantía de seriedad de la oferta a favor de entidades Estatales y a nombre de la Universidad de Antioquia, consistente en póliza de seguros expedida por una compañía de seguros legalmente establecida en Colombia, por una cuantía equivalente al DIEZ POR CIENTO (10%) del presupuesto oficial; con una vigencia de treinta (30) mes, contado a partir de la fecha y hora de cierre de la presente INVITACIÓN, prorrogable en caso de ser necesario.</t>
  </si>
  <si>
    <t>Fotocopia del registro Único de Proponentes – RUP –, y con una fecha de expedición no superior a 30 días al cierre de la propuesta.</t>
  </si>
  <si>
    <t xml:space="preserve">Certificado de ejecución de contratos, expedido por la entidad contratante, y el cual deberá contener como mínimo: i) objeto del contrato, ii) duración del contrato indicando fecha de inicio y finalización del mismo, iii) estado del contrato, iv) evaluación del servicio. </t>
  </si>
  <si>
    <t>Disponibilidad</t>
  </si>
  <si>
    <t>Hora Extra</t>
  </si>
  <si>
    <t>San Andrés de Cuerquía</t>
  </si>
  <si>
    <t xml:space="preserve">Puerto Valdivia </t>
  </si>
  <si>
    <t>Sabanalarga</t>
  </si>
  <si>
    <t xml:space="preserve">Anorí </t>
  </si>
  <si>
    <t>ÁREA METROPOLITANA CORREGIMIENTOS Y ÁEROPUESTO JOSÉ MARÍA CORDOBA</t>
  </si>
  <si>
    <t>MUNICIPIOS DE DESTINO</t>
  </si>
  <si>
    <t>MENOR VALOR OFERTADO</t>
  </si>
  <si>
    <t>Desplazamiento</t>
  </si>
  <si>
    <r>
      <rPr>
        <b/>
        <sz val="9"/>
        <color theme="1"/>
        <rFont val="Arial"/>
        <family val="2"/>
      </rPr>
      <t>CUMPLE:</t>
    </r>
    <r>
      <rPr>
        <sz val="9"/>
        <color theme="1"/>
        <rFont val="Arial"/>
        <family val="2"/>
      </rPr>
      <t xml:space="preserve"> (FOLIOS 6 a 14), aporta certificado de existencia y representación legal, en el cual se verifica la inscripción como Sociedad comercial por Acciones Simplificadas.</t>
    </r>
  </si>
  <si>
    <r>
      <rPr>
        <b/>
        <sz val="9"/>
        <color theme="1"/>
        <rFont val="Arial"/>
        <family val="2"/>
      </rPr>
      <t>CUMPLE:</t>
    </r>
    <r>
      <rPr>
        <sz val="9"/>
        <color theme="1"/>
        <rFont val="Arial"/>
        <family val="2"/>
      </rPr>
      <t xml:space="preserve">  A folio 10 reverso de la propuesta, en el certificado de existencia y representación legal, se lee que el representante legal podra " </t>
    </r>
    <r>
      <rPr>
        <i/>
        <sz val="9"/>
        <color theme="1"/>
        <rFont val="Arial"/>
        <family val="2"/>
      </rPr>
      <t>4. Ejecutar o celebrar cualquier acto o contrato, ajustado al objeto social de la sociedad".</t>
    </r>
  </si>
  <si>
    <r>
      <rPr>
        <b/>
        <sz val="9"/>
        <color theme="1"/>
        <rFont val="Arial"/>
        <family val="2"/>
      </rPr>
      <t xml:space="preserve">CUMPLE: </t>
    </r>
    <r>
      <rPr>
        <sz val="9"/>
        <color theme="1"/>
        <rFont val="Arial"/>
        <family val="2"/>
      </rPr>
      <t xml:space="preserve">A folio 6 reverso del certificado de existencia y representación legal, se lee en su objeto social </t>
    </r>
    <r>
      <rPr>
        <i/>
        <sz val="9"/>
        <color theme="1"/>
        <rFont val="Arial"/>
        <family val="2"/>
      </rPr>
      <t>"1. Realizar toda clase de servicios de transporte público, terrestre automotor espcial, sea éste empresarial, escolar, turístico o de cualquier otra naturaleza (...)".</t>
    </r>
  </si>
  <si>
    <r>
      <rPr>
        <b/>
        <sz val="9"/>
        <color theme="1"/>
        <rFont val="Arial"/>
        <family val="2"/>
      </rPr>
      <t>CUMPLE:</t>
    </r>
    <r>
      <rPr>
        <sz val="9"/>
        <color theme="1"/>
        <rFont val="Arial"/>
        <family val="2"/>
      </rPr>
      <t xml:space="preserve"> A folio 6 reverso del certificado de existencia y represnetación legal, se lee que la sociedad fue constituida el 30 de mayo de 1997, registrada en la Cámara de Comercio Aburra Sur el 25 de julio de 1997 y posteriormente en la Cámara de Comercio de Medellín para Antioquia, el 6 de junio de 2008, en el libro 9 bajo el número 7536.</t>
    </r>
  </si>
  <si>
    <r>
      <t xml:space="preserve">CUMPLE: </t>
    </r>
    <r>
      <rPr>
        <sz val="9"/>
        <color theme="1"/>
        <rFont val="Arial"/>
        <family val="2"/>
      </rPr>
      <t>A folio 6 reverso del certificado de existencia y represnetación legal, se lee que la duración de la sociedad es indefinida.</t>
    </r>
  </si>
  <si>
    <r>
      <rPr>
        <b/>
        <sz val="9"/>
        <color theme="1"/>
        <rFont val="Arial"/>
        <family val="2"/>
      </rPr>
      <t xml:space="preserve">CUMPLE: </t>
    </r>
    <r>
      <rPr>
        <sz val="9"/>
        <color theme="1"/>
        <rFont val="Arial"/>
        <family val="2"/>
      </rPr>
      <t xml:space="preserve">A folio 18 a 21, aporta Resolución de habilitación N° 00092 del 21 de marzo de 2002, expedida por el Ministerio de Transporte - Dirección Territorial Antioquia, mediante la cual se concede habilitación y permiso a la empresa TRANSPORTE Y TURISMO 1A LTDA; y mediante Resolución N° 0397 del 04 de diciembre de 2009, expedida por El Ministerio de Transporte - Dirección Territorial de Antioquia, reconoció el cambio de razón social, con la nueva denominación de TRANSPORTES Y TURISMO 1 A S.A.S. </t>
    </r>
  </si>
  <si>
    <r>
      <rPr>
        <b/>
        <sz val="9"/>
        <color theme="1"/>
        <rFont val="Arial"/>
        <family val="2"/>
      </rPr>
      <t xml:space="preserve">CUMPLE: </t>
    </r>
    <r>
      <rPr>
        <sz val="9"/>
        <color theme="1"/>
        <rFont val="Arial"/>
        <family val="2"/>
      </rPr>
      <t>A folio 23 a 25, aporta Resolución N° 023 del 04 de febrero de 2019, mediante la cual el Ministerio de Transaporte - Dirección Territorial de Antioquia, resolvío mantener la habilitación para la prestación del servicio Público de Transporte Terrestre Automotor en la modalidad de Especial, concedida a la empresa Transporte y Turismo 1 A S.A.S.</t>
    </r>
  </si>
  <si>
    <r>
      <rPr>
        <b/>
        <sz val="9"/>
        <color theme="1"/>
        <rFont val="Arial"/>
        <family val="2"/>
      </rPr>
      <t>CUMPLE:</t>
    </r>
    <r>
      <rPr>
        <sz val="9"/>
        <color theme="1"/>
        <rFont val="Arial"/>
        <family val="2"/>
      </rPr>
      <t xml:space="preserve"> A folios 2 a 4, aporta Anexo N°. 2, en el cual manifiesta que la sociedad, sus socios o directivos, no poseen inhabilidades e incompattibilidades, ni conflictos de intereses para contratar con la Universidad de Antioquia.</t>
    </r>
  </si>
  <si>
    <r>
      <rPr>
        <b/>
        <sz val="9"/>
        <color theme="1"/>
        <rFont val="Arial"/>
        <family val="2"/>
      </rPr>
      <t xml:space="preserve">CUMPLE: </t>
    </r>
    <r>
      <rPr>
        <sz val="9"/>
        <color theme="1"/>
        <rFont val="Arial"/>
        <family val="2"/>
      </rPr>
      <t>A folios 2 a 4, aporta Anexo No. 2, debidamente suscrito por el Representate Legal, en el cual manifiesta que la sociedad no se encuentran en ninguna de las circunstancias señaladas.</t>
    </r>
  </si>
  <si>
    <r>
      <rPr>
        <b/>
        <sz val="9"/>
        <color theme="1"/>
        <rFont val="Arial"/>
        <family val="2"/>
      </rPr>
      <t>CUMPLE:</t>
    </r>
    <r>
      <rPr>
        <sz val="9"/>
        <color theme="1"/>
        <rFont val="Arial"/>
        <family val="2"/>
      </rPr>
      <t xml:space="preserve"> A folios 50 a 53 de la propuesta, aporta anexo N° 5, debidamente diligenciado, en el cual relaciona la ejecución de contratos con EPM por 4.411,27 SMLMV, y Redes y Edificaciones por 1.937,2 SMLMV; los cuales fueron verificados el el RUP, que reposa a folios 66 a 120.</t>
    </r>
  </si>
  <si>
    <r>
      <rPr>
        <b/>
        <sz val="9"/>
        <color theme="1"/>
        <rFont val="Arial"/>
        <family val="2"/>
      </rPr>
      <t xml:space="preserve">CUMPLE: </t>
    </r>
    <r>
      <rPr>
        <sz val="9"/>
        <color theme="1"/>
        <rFont val="Arial"/>
        <family val="2"/>
      </rPr>
      <t>A folio 32 y 33 de la propuesta, aporta certificados de la contraloría con códigos de verificación, 8110106043200210105406 y 43114194200210104725, con fecha del  10 de febrero de 2020, en el cual se lee que la sociedad ni su representante legal, no se encuentran reportados como responsable fiscal.</t>
    </r>
  </si>
  <si>
    <r>
      <rPr>
        <b/>
        <sz val="9"/>
        <color theme="1"/>
        <rFont val="Arial"/>
        <family val="2"/>
      </rPr>
      <t xml:space="preserve">CUMPLE: </t>
    </r>
    <r>
      <rPr>
        <sz val="9"/>
        <color theme="1"/>
        <rFont val="Arial"/>
        <family val="2"/>
      </rPr>
      <t>A folios 35 a 38, aporta resolución N°405 del 2019, mediante la cual se autoriza la capacidad transportadora inicial del proponente.</t>
    </r>
  </si>
  <si>
    <r>
      <rPr>
        <b/>
        <sz val="9"/>
        <color theme="1"/>
        <rFont val="Arial"/>
        <family val="2"/>
      </rPr>
      <t xml:space="preserve">CUMPLE: </t>
    </r>
    <r>
      <rPr>
        <sz val="9"/>
        <color theme="1"/>
        <rFont val="Arial"/>
        <family val="2"/>
      </rPr>
      <t>A folios 41 a 48, aporta póliza N° M-100111124, expedida por la compañía Seguros Mundial, con un valor asegurado de $42.000.000, y una vigencia entre el 14 de febrero y el 14 de abril de 2020.</t>
    </r>
  </si>
  <si>
    <r>
      <t xml:space="preserve">APORTA: </t>
    </r>
    <r>
      <rPr>
        <sz val="9"/>
        <color theme="1"/>
        <rFont val="Arial"/>
        <family val="2"/>
      </rPr>
      <t xml:space="preserve">(FOLIOS 54 - 60) </t>
    </r>
  </si>
  <si>
    <r>
      <t xml:space="preserve">APORTA: </t>
    </r>
    <r>
      <rPr>
        <sz val="9"/>
        <color theme="1"/>
        <rFont val="Arial"/>
        <family val="2"/>
      </rPr>
      <t xml:space="preserve">(FOLIOS 128 - 128) </t>
    </r>
  </si>
  <si>
    <r>
      <t>APORTA:</t>
    </r>
    <r>
      <rPr>
        <sz val="9"/>
        <color theme="1"/>
        <rFont val="Arial"/>
        <family val="2"/>
      </rPr>
      <t xml:space="preserve"> (FOLIOS 2 - 4) </t>
    </r>
  </si>
  <si>
    <r>
      <t xml:space="preserve">APORTA: </t>
    </r>
    <r>
      <rPr>
        <sz val="9"/>
        <color theme="1"/>
        <rFont val="Arial"/>
        <family val="2"/>
      </rPr>
      <t xml:space="preserve">(FOLIOS 16 - 21) </t>
    </r>
  </si>
  <si>
    <r>
      <t xml:space="preserve">APORTA: </t>
    </r>
    <r>
      <rPr>
        <sz val="9"/>
        <color theme="1"/>
        <rFont val="Arial"/>
        <family val="2"/>
      </rPr>
      <t xml:space="preserve">(FOLIOS 22 - 25) </t>
    </r>
  </si>
  <si>
    <r>
      <t xml:space="preserve">APORTA: </t>
    </r>
    <r>
      <rPr>
        <sz val="9"/>
        <color theme="1"/>
        <rFont val="Arial"/>
        <family val="2"/>
      </rPr>
      <t xml:space="preserve">(FOLIOS 27 - 30) </t>
    </r>
  </si>
  <si>
    <r>
      <t xml:space="preserve">APORTA: </t>
    </r>
    <r>
      <rPr>
        <sz val="9"/>
        <color theme="1"/>
        <rFont val="Arial"/>
        <family val="2"/>
      </rPr>
      <t xml:space="preserve">(FOLIOS 122 - 126) </t>
    </r>
  </si>
  <si>
    <r>
      <t xml:space="preserve">APORTA: </t>
    </r>
    <r>
      <rPr>
        <sz val="9"/>
        <color theme="1"/>
        <rFont val="Arial"/>
        <family val="2"/>
      </rPr>
      <t xml:space="preserve">(FOLIOS 66 - 120) </t>
    </r>
  </si>
  <si>
    <r>
      <t xml:space="preserve">APORTA: </t>
    </r>
    <r>
      <rPr>
        <sz val="9"/>
        <color theme="1"/>
        <rFont val="Arial"/>
        <family val="2"/>
      </rPr>
      <t xml:space="preserve">(FOLIO 50) </t>
    </r>
  </si>
  <si>
    <r>
      <t xml:space="preserve">APORTA: </t>
    </r>
    <r>
      <rPr>
        <sz val="9"/>
        <color theme="1"/>
        <rFont val="Arial"/>
        <family val="2"/>
      </rPr>
      <t xml:space="preserve">(FOLIOS 51 - 53) </t>
    </r>
  </si>
  <si>
    <r>
      <t xml:space="preserve">APORTA: </t>
    </r>
    <r>
      <rPr>
        <sz val="9"/>
        <color theme="1"/>
        <rFont val="Arial"/>
        <family val="2"/>
      </rPr>
      <t xml:space="preserve">(FOLIOS 32 - 33) </t>
    </r>
  </si>
  <si>
    <r>
      <t xml:space="preserve">CUMPLE: </t>
    </r>
    <r>
      <rPr>
        <sz val="9"/>
        <color theme="1"/>
        <rFont val="Arial"/>
        <family val="2"/>
      </rPr>
      <t>(FOLIOS 35 - 38)</t>
    </r>
  </si>
  <si>
    <r>
      <rPr>
        <b/>
        <sz val="9"/>
        <color theme="1"/>
        <rFont val="Arial"/>
        <family val="2"/>
      </rPr>
      <t>CUMPLE:</t>
    </r>
    <r>
      <rPr>
        <sz val="9"/>
        <color theme="1"/>
        <rFont val="Arial"/>
        <family val="2"/>
      </rPr>
      <t xml:space="preserve"> (FOLIOS 6 a 12), aporta certificado de existencia y representación legal en el cual se verifica la inscripción como persona juridica.</t>
    </r>
  </si>
  <si>
    <r>
      <rPr>
        <b/>
        <sz val="9"/>
        <color theme="1"/>
        <rFont val="Arial"/>
        <family val="2"/>
      </rPr>
      <t>CUMPLE:</t>
    </r>
    <r>
      <rPr>
        <sz val="9"/>
        <color theme="1"/>
        <rFont val="Arial"/>
        <family val="2"/>
      </rPr>
      <t xml:space="preserve">  A folio 10 de la propuesta en el Certificado de existencia y Representación Legal, se lee, que el represnetante legal podra "(</t>
    </r>
    <r>
      <rPr>
        <i/>
        <sz val="9"/>
        <color theme="1"/>
        <rFont val="Arial"/>
        <family val="2"/>
      </rPr>
      <t xml:space="preserve">…) 2, Ejecutar todos los actos u operaciones correspondientes al objeto sopcial , de conformidad con lo previsto en las leyes y en los estatutos (...)". ; </t>
    </r>
    <r>
      <rPr>
        <sz val="9"/>
        <color theme="1"/>
        <rFont val="Arial"/>
        <family val="2"/>
      </rPr>
      <t>así mismo, en el certificado de existencia, no se avisora limitación alguna para la suscripción de contratos; sin embargo, el proponente a folio 14 de la propuesta, aporta copia del acta N° 33 del 29 de noviembre de 2019, mediante la cual la asamblea de accionistas, autoriza al Represnetante Legal, para firmar contratos durante la vigencia del año 2020.</t>
    </r>
  </si>
  <si>
    <r>
      <rPr>
        <b/>
        <sz val="9"/>
        <color theme="1"/>
        <rFont val="Arial"/>
        <family val="2"/>
      </rPr>
      <t>CUMPLE:</t>
    </r>
    <r>
      <rPr>
        <sz val="9"/>
        <color theme="1"/>
        <rFont val="Arial"/>
        <family val="2"/>
      </rPr>
      <t xml:space="preserve"> A folio 6 reverso de la propuesta, en el  certificado de existencia y representación legal, se lee que la sociedad fue constituida por Escritura Pública No. 2777, de la Notaría 18 de Medellín, el 09 de octubre de 2001, y fue inscrita en la Cámara de Comercio de Medellín, el 18 de octubre de 2001, en el libro RM09, folio 719, bajo el número 9827; así mismo se evidencia certificación que mediante la Escritura Pública N° 36285 del 01 de septiembre de 2015, se inscribió el cambio de domicilio de Medellín a Itagui, y se inscribió en la Cámara de Comercio Aburra Sur, en el libro IX, bajo el número 106636.</t>
    </r>
  </si>
  <si>
    <r>
      <t xml:space="preserve">CUMPLE: </t>
    </r>
    <r>
      <rPr>
        <sz val="9"/>
        <color theme="1"/>
        <rFont val="Arial"/>
        <family val="2"/>
      </rPr>
      <t>A folio 8 de la propuesta, en el certificado de existencia y represnetación legal, se lee que la duración de la persona jurídica es indefinido.</t>
    </r>
  </si>
  <si>
    <r>
      <rPr>
        <b/>
        <sz val="9"/>
        <color theme="1"/>
        <rFont val="Arial"/>
        <family val="2"/>
      </rPr>
      <t xml:space="preserve">CUMPLE: </t>
    </r>
    <r>
      <rPr>
        <sz val="9"/>
        <color theme="1"/>
        <rFont val="Arial"/>
        <family val="2"/>
      </rPr>
      <t>A folio 29 a 33, aporta Resolución de habilitación N° 00405 del 01 de noviembre de 2001, expedida por el Ministerio de Transporte - Dirección territorial de Antioquia, mediante la cual se concede habilitación y permiso a la empresa INGETRANS S.A., para operar como empresa de Transporte Público de pasajeros en la forma de contratación de servicios especiales; así mismo aporta Resolución N° 277 del 18 de julio de 2019, del Ministerio de Transporte - Dirección territorial de Antioquia, por la cual se reconoce el cambió de régimen juridico y razón social a la Empresa INGETRANS S.A. por INGETRANS S.A.S.</t>
    </r>
  </si>
  <si>
    <r>
      <rPr>
        <b/>
        <sz val="9"/>
        <rFont val="Arial"/>
        <family val="2"/>
      </rPr>
      <t xml:space="preserve">CUMPLE: </t>
    </r>
    <r>
      <rPr>
        <sz val="9"/>
        <rFont val="Arial"/>
        <family val="2"/>
      </rPr>
      <t xml:space="preserve">A folio 35 a 39, aporta Resolución N° 186 del 15 de agosto de 2018, proferida por el Ministerio de Transporte - Dirección Territorial Antioquia, mediante la cual resuelve Mantener la Habilitación para operar como Empresa de Servicio Público de Transporte Terrestre Automotor en la modalidad de Especial a la Empresa INGETRANS S.A.; así mismo a folio 39 de la propuesta, aporta Resolución N° 277 del 18 de julio de 2019, del Ministerio de Transporte - Dirección territorial de Antioquia, por la cual se reconoce el cambió de régimen juridico y razón social a la Empresa INGETRANS S.A. por INGETRANS S.A.S.  </t>
    </r>
  </si>
  <si>
    <r>
      <rPr>
        <b/>
        <sz val="9"/>
        <color theme="1"/>
        <rFont val="Arial"/>
        <family val="2"/>
      </rPr>
      <t>CUMPLE:</t>
    </r>
    <r>
      <rPr>
        <sz val="9"/>
        <color theme="1"/>
        <rFont val="Arial"/>
        <family val="2"/>
      </rPr>
      <t xml:space="preserve"> A folios 2 a 4, aporta Anexo No. 2, debidamente suscrito por el Represnetante Legal,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</si>
  <si>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folios 2 a 4, aporta Anexo No. 2, debidamente suscrito por el Representante Legal,  en el cual manifiesta que la sociedad no se encuentran en ninguna de las circunstancias señaladas.</t>
    </r>
  </si>
  <si>
    <r>
      <rPr>
        <b/>
        <sz val="9"/>
        <color theme="1"/>
        <rFont val="Arial"/>
        <family val="2"/>
      </rPr>
      <t xml:space="preserve">CUMPLE: </t>
    </r>
    <r>
      <rPr>
        <sz val="9"/>
        <color theme="1"/>
        <rFont val="Arial"/>
        <family val="2"/>
      </rPr>
      <t>A folio 42 a 44 de la propuesta, aporta certificado de paz y salvo de aportes de seguridad social y parafiscales, debidamente suscrito por su revisor fiscal.</t>
    </r>
  </si>
  <si>
    <r>
      <rPr>
        <b/>
        <sz val="9"/>
        <color theme="1"/>
        <rFont val="Arial"/>
        <family val="2"/>
      </rPr>
      <t>CUMPLE:</t>
    </r>
    <r>
      <rPr>
        <sz val="9"/>
        <color theme="1"/>
        <rFont val="Arial"/>
        <family val="2"/>
      </rPr>
      <t xml:space="preserve"> A folio 65 de la propuesta, aporta anexo No. 5, debidamente diligenciado, en el cual relaciona la ejecución de contratos con el muniicpio de Medellín,  por 17.172,06 y 21.860,80 SMLMV, contratos que ejecutó como integrante de Unión Tempral, con una participación del 30% y 32%; contratos que fueron verificados el el RUP, que reposa a folios 51 a 63.</t>
    </r>
  </si>
  <si>
    <r>
      <rPr>
        <b/>
        <sz val="9"/>
        <color theme="1"/>
        <rFont val="Arial"/>
        <family val="2"/>
      </rPr>
      <t xml:space="preserve">CUMPLE: </t>
    </r>
    <r>
      <rPr>
        <sz val="9"/>
        <color theme="1"/>
        <rFont val="Arial"/>
        <family val="2"/>
      </rPr>
      <t>A folios 78 y 79 de la propuesta, aporta certificados de la contraloría con códigos de verificación, 43738523200210152422 y 8110305216200210152856, con fecha del 10 de febrero de 2020, en el cual se lee que la sociedad ni su representante legal, no se encuentran reportados como responsable fiscal.</t>
    </r>
  </si>
  <si>
    <r>
      <rPr>
        <b/>
        <sz val="9"/>
        <color theme="1"/>
        <rFont val="Arial"/>
        <family val="2"/>
      </rPr>
      <t xml:space="preserve">CUMPLE: </t>
    </r>
    <r>
      <rPr>
        <sz val="9"/>
        <color theme="1"/>
        <rFont val="Arial"/>
        <family val="2"/>
      </rPr>
      <t>A folios 81 y 83 aporta resolución No. 134 del 14 de junio de 2018, expedida por el Ministerio de Transporte - Dirección Territoral Antioquia, mediante la cual se ajusta la capacidad transportadora  de la sociedad proponente; igualmente afolios  84 a 97, aporta certificado expedido por el RUNT, relacionado con la capacidad trsnportadora.</t>
    </r>
  </si>
  <si>
    <r>
      <rPr>
        <b/>
        <sz val="9"/>
        <color theme="1"/>
        <rFont val="Arial"/>
        <family val="2"/>
      </rPr>
      <t xml:space="preserve">CUMPLE: </t>
    </r>
    <r>
      <rPr>
        <sz val="9"/>
        <color theme="1"/>
        <rFont val="Arial"/>
        <family val="2"/>
      </rPr>
      <t>A folios 99 a 107, aporta póliza N° 65-44101181189, expedida por la compañía Seguros del Estado S.A., con un valor asegurado de $42.000.000, y una vigencia entre el 14 de febrero y el 04 de abril de 2020.</t>
    </r>
  </si>
  <si>
    <r>
      <t xml:space="preserve">APORTA: </t>
    </r>
    <r>
      <rPr>
        <sz val="9"/>
        <color theme="1"/>
        <rFont val="Arial"/>
        <family val="2"/>
      </rPr>
      <t xml:space="preserve">(FOLIOS 6 - 12) </t>
    </r>
  </si>
  <si>
    <r>
      <t xml:space="preserve">APORTA: </t>
    </r>
    <r>
      <rPr>
        <sz val="9"/>
        <color theme="1"/>
        <rFont val="Arial"/>
        <family val="2"/>
      </rPr>
      <t xml:space="preserve">(FOLIO 14) </t>
    </r>
  </si>
  <si>
    <r>
      <t xml:space="preserve">APORTA: </t>
    </r>
    <r>
      <rPr>
        <sz val="9"/>
        <color theme="1"/>
        <rFont val="Arial"/>
        <family val="2"/>
      </rPr>
      <t xml:space="preserve">(FOLIOS 17 - 18) </t>
    </r>
  </si>
  <si>
    <r>
      <t xml:space="preserve">APORTA: </t>
    </r>
    <r>
      <rPr>
        <sz val="9"/>
        <color theme="1"/>
        <rFont val="Arial"/>
        <family val="2"/>
      </rPr>
      <t xml:space="preserve">(FOLIOS 20 a 24) </t>
    </r>
  </si>
  <si>
    <r>
      <t xml:space="preserve">APORTA: </t>
    </r>
    <r>
      <rPr>
        <sz val="9"/>
        <color theme="1"/>
        <rFont val="Arial"/>
        <family val="2"/>
      </rPr>
      <t xml:space="preserve">(FOLIOS 2 - 4) </t>
    </r>
  </si>
  <si>
    <r>
      <t xml:space="preserve">APORTA: </t>
    </r>
    <r>
      <rPr>
        <sz val="9"/>
        <color theme="1"/>
        <rFont val="Arial"/>
        <family val="2"/>
      </rPr>
      <t xml:space="preserve">(FOLIOS 29 - 33) </t>
    </r>
  </si>
  <si>
    <r>
      <t xml:space="preserve">APORTA: </t>
    </r>
    <r>
      <rPr>
        <sz val="9"/>
        <color theme="1"/>
        <rFont val="Arial"/>
        <family val="2"/>
      </rPr>
      <t xml:space="preserve">(FOLIOS 35 - 38) </t>
    </r>
  </si>
  <si>
    <r>
      <t xml:space="preserve">APORTA: </t>
    </r>
    <r>
      <rPr>
        <sz val="9"/>
        <color theme="1"/>
        <rFont val="Arial"/>
        <family val="2"/>
      </rPr>
      <t xml:space="preserve">(FOLIOS 42 - 44) </t>
    </r>
  </si>
  <si>
    <r>
      <t xml:space="preserve">APORTA: </t>
    </r>
    <r>
      <rPr>
        <sz val="9"/>
        <rFont val="Arial"/>
        <family val="2"/>
      </rPr>
      <t xml:space="preserve">(FOLIOS 46 - 49), </t>
    </r>
  </si>
  <si>
    <r>
      <t xml:space="preserve">APORTA: </t>
    </r>
    <r>
      <rPr>
        <sz val="9"/>
        <color theme="1"/>
        <rFont val="Arial"/>
        <family val="2"/>
      </rPr>
      <t xml:space="preserve">(FOLIOS 51 - 63) </t>
    </r>
  </si>
  <si>
    <r>
      <t xml:space="preserve">APORTA: </t>
    </r>
    <r>
      <rPr>
        <sz val="9"/>
        <color theme="1"/>
        <rFont val="Arial"/>
        <family val="2"/>
      </rPr>
      <t xml:space="preserve">(FOLIO 65) </t>
    </r>
  </si>
  <si>
    <r>
      <t xml:space="preserve">APORTA: </t>
    </r>
    <r>
      <rPr>
        <sz val="9"/>
        <color theme="1"/>
        <rFont val="Arial"/>
        <family val="2"/>
      </rPr>
      <t xml:space="preserve">(FOLIOS 69 - 72) </t>
    </r>
  </si>
  <si>
    <r>
      <t xml:space="preserve">APORTA: </t>
    </r>
    <r>
      <rPr>
        <sz val="9"/>
        <color theme="1"/>
        <rFont val="Arial"/>
        <family val="2"/>
      </rPr>
      <t xml:space="preserve">(FOLIOS 74 - 76) </t>
    </r>
  </si>
  <si>
    <r>
      <t xml:space="preserve">APORTA: </t>
    </r>
    <r>
      <rPr>
        <sz val="9"/>
        <color theme="1"/>
        <rFont val="Arial"/>
        <family val="2"/>
      </rPr>
      <t xml:space="preserve">(FOLIOS 78 - 79) </t>
    </r>
  </si>
  <si>
    <r>
      <t xml:space="preserve">APORTA: </t>
    </r>
    <r>
      <rPr>
        <sz val="9"/>
        <color theme="1"/>
        <rFont val="Arial"/>
        <family val="2"/>
      </rPr>
      <t xml:space="preserve">(FOLIOS 81 - 97) </t>
    </r>
  </si>
  <si>
    <t>Transportes Especiales A&amp;S S.A.S
TRANES S.A.S</t>
  </si>
  <si>
    <r>
      <rPr>
        <b/>
        <sz val="9"/>
        <color theme="1"/>
        <rFont val="Arial"/>
        <family val="2"/>
      </rPr>
      <t>CUMPLE:</t>
    </r>
    <r>
      <rPr>
        <sz val="9"/>
        <color theme="1"/>
        <rFont val="Arial"/>
        <family val="2"/>
      </rPr>
      <t xml:space="preserve"> (FOLIOS 5 - 15), aporta certificado de Existencia y Representación Legal en el cual se verifica la inscripción como Sociedad comercial, por Acciones Simplificadas.</t>
    </r>
  </si>
  <si>
    <r>
      <rPr>
        <b/>
        <sz val="9"/>
        <color theme="1"/>
        <rFont val="Arial"/>
        <family val="2"/>
      </rPr>
      <t>CUMPLE:</t>
    </r>
    <r>
      <rPr>
        <sz val="9"/>
        <color theme="1"/>
        <rFont val="Arial"/>
        <family val="2"/>
      </rPr>
      <t xml:space="preserve">  A folios 5 - 15 aporta certificado de existencia y representación legal, en el cual a folio 9 se indica que el represnetante tendrá a su cargo las siguientes funciones  </t>
    </r>
    <r>
      <rPr>
        <i/>
        <sz val="9"/>
        <color theme="1"/>
        <rFont val="Arial"/>
        <family val="2"/>
      </rPr>
      <t>"4. Celebrar actos y contratos en nombre de y representación de la sociedad por valores ilimitados, sin previa autorización de la junta de accionistas (...).</t>
    </r>
  </si>
  <si>
    <r>
      <rPr>
        <b/>
        <sz val="9"/>
        <color theme="1"/>
        <rFont val="Arial"/>
        <family val="2"/>
      </rPr>
      <t xml:space="preserve">CUMPLE: </t>
    </r>
    <r>
      <rPr>
        <sz val="9"/>
        <color theme="1"/>
        <rFont val="Arial"/>
        <family val="2"/>
      </rPr>
      <t xml:space="preserve">A folio 8 de la propuesta, en el  certificado de existencia y representación legal, se lee que la sociedad tendra como objeto social </t>
    </r>
    <r>
      <rPr>
        <i/>
        <sz val="9"/>
        <color theme="1"/>
        <rFont val="Arial"/>
        <family val="2"/>
      </rPr>
      <t>"... La realización de cualquier actividad comercial o civil licita y, en especial: la actividad de transporte público terrestre automotor, en la modalidad de pasajeros, carga y servicios especiales (...)".</t>
    </r>
  </si>
  <si>
    <r>
      <rPr>
        <b/>
        <sz val="9"/>
        <color theme="1"/>
        <rFont val="Arial"/>
        <family val="2"/>
      </rPr>
      <t xml:space="preserve">CUMPLE: </t>
    </r>
    <r>
      <rPr>
        <sz val="9"/>
        <color theme="1"/>
        <rFont val="Arial"/>
        <family val="2"/>
      </rPr>
      <t>A folio 6 de la propuesta, en el  certificado de existencia y representación legal, se lee que la sociedad tendrá como</t>
    </r>
    <r>
      <rPr>
        <i/>
        <sz val="9"/>
        <color theme="1"/>
        <rFont val="Arial"/>
        <family val="2"/>
      </rPr>
      <t xml:space="preserve"> objeto social "el desarrollo de la actividad de trsnporte terrestre, aéreo, marítimo, flovial, y férreo, en las modalidades de intermunicipal, carga y/o de pasajeros, por carretera y especial ...)</t>
    </r>
  </si>
  <si>
    <r>
      <rPr>
        <b/>
        <sz val="9"/>
        <color theme="1"/>
        <rFont val="Arial"/>
        <family val="2"/>
      </rPr>
      <t>CUMPLE:</t>
    </r>
    <r>
      <rPr>
        <sz val="9"/>
        <color theme="1"/>
        <rFont val="Arial"/>
        <family val="2"/>
      </rPr>
      <t xml:space="preserve"> A folio 6 de la propuesta, en el  certificado de existencia y representación legal, se lee que la sociedad fue constituida por documento privado nel 21 de diciembre de 2011, y registrada en la cámara de comercio el 26 de diciembre de 2011, en el libro 9, bajo el número 23212.</t>
    </r>
  </si>
  <si>
    <r>
      <rPr>
        <b/>
        <sz val="9"/>
        <color theme="1"/>
        <rFont val="Arial"/>
        <family val="2"/>
      </rPr>
      <t xml:space="preserve">CUMPLE: </t>
    </r>
    <r>
      <rPr>
        <sz val="9"/>
        <color theme="1"/>
        <rFont val="Arial"/>
        <family val="2"/>
      </rPr>
      <t>A folios 66 a 68, aporta Resolución de habilitación No. 213 del 08 de julio de 2014, mediante la cual se habilita a la sociedad para operar como empresa de Transporte Público Terreres Automotor en la modalidad de especiales.</t>
    </r>
  </si>
  <si>
    <r>
      <rPr>
        <b/>
        <sz val="9"/>
        <rFont val="Arial"/>
        <family val="2"/>
      </rPr>
      <t>CUMPLE:</t>
    </r>
    <r>
      <rPr>
        <sz val="9"/>
        <rFont val="Arial"/>
        <family val="2"/>
      </rPr>
      <t xml:space="preserve"> A folios 69 a 70, aporta resolución N° 064 del 17 de mayo de 2017, expedida por el Ministerio de Transporte, Dirección Territorial Antioquia, mediante la cual se resolvió mantener la habilitación a la Empresa Transportes Especiales A&amp;S S.A.S TRANES S.A.S, para operar como empresa de Transporte Público Terreres Automotor en la modalidad de especiales.</t>
    </r>
  </si>
  <si>
    <r>
      <rPr>
        <b/>
        <sz val="9"/>
        <color theme="1"/>
        <rFont val="Arial"/>
        <family val="2"/>
      </rPr>
      <t>CUMPLE:</t>
    </r>
    <r>
      <rPr>
        <sz val="9"/>
        <color theme="1"/>
        <rFont val="Arial"/>
        <family val="2"/>
      </rPr>
      <t xml:space="preserve"> A folios 2 a 5, aporta Anexo N° 2, debidamente suscrita por el Representante Legal,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</si>
  <si>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folios 2 al 5, aporta Anexo N° 2, debidamente suscrito por el Represnetante Legal, en el cual manifiesta que la sociedad no se encuentran en ninguna de las circunstancias señaladas.</t>
    </r>
  </si>
  <si>
    <r>
      <rPr>
        <b/>
        <sz val="9"/>
        <color theme="1"/>
        <rFont val="Arial"/>
        <family val="2"/>
      </rPr>
      <t xml:space="preserve">CUMPLE: </t>
    </r>
    <r>
      <rPr>
        <sz val="9"/>
        <color theme="1"/>
        <rFont val="Arial"/>
        <family val="2"/>
      </rPr>
      <t>A folios 58 - 59 de la propuesta, aporta certificados de la contraloría con códigos de verificación, N° 32562794200114085446 y 9005497830200114085521, de fecha de expedición del 14 de enero de 2020; en los cuales se lee que la sociedad ni el representante legal, no se encuentra reportados como responsable fiscal.</t>
    </r>
  </si>
  <si>
    <r>
      <rPr>
        <b/>
        <sz val="9"/>
        <color theme="1"/>
        <rFont val="Arial"/>
        <family val="2"/>
      </rPr>
      <t xml:space="preserve">CUMPLE: </t>
    </r>
    <r>
      <rPr>
        <sz val="9"/>
        <color theme="1"/>
        <rFont val="Arial"/>
        <family val="2"/>
      </rPr>
      <t>A folios 80 - 85 aporta certificado expedido por el RUNT en el cual se cetifica la capacidad transportadora de la sociedad oferente.</t>
    </r>
  </si>
  <si>
    <r>
      <rPr>
        <b/>
        <sz val="9"/>
        <color theme="1"/>
        <rFont val="Arial"/>
        <family val="2"/>
      </rPr>
      <t xml:space="preserve">CUMPLE: </t>
    </r>
    <r>
      <rPr>
        <sz val="9"/>
        <color theme="1"/>
        <rFont val="Arial"/>
        <family val="2"/>
      </rPr>
      <t>A folios 18 - 25, aporta póliza N° 90018818, expedida por la compañía Liberty Seguros, con un valor asegurado de $42.000.000, y una vigencia entre el 14 de febrero y el 30 de marzo de 2020.</t>
    </r>
  </si>
  <si>
    <r>
      <rPr>
        <b/>
        <sz val="9"/>
        <color theme="1"/>
        <rFont val="Arial"/>
        <family val="2"/>
      </rPr>
      <t>CUMPLE:</t>
    </r>
    <r>
      <rPr>
        <sz val="9"/>
        <color theme="1"/>
        <rFont val="Arial"/>
        <family val="2"/>
      </rPr>
      <t xml:space="preserve"> A folio 26 de la propuesta, aporta anexo No. 5, debidamente diligenciado, en el cual relaciona la ejecución de contratos con la sociedad INGETEC, por 2,688,67 SMLMV, y Avianca, por 8.291 SMLMV; contratos que fueron verificados el el RUP, que reposa a folios 29 a 45.</t>
    </r>
  </si>
  <si>
    <r>
      <t xml:space="preserve">APORTA: </t>
    </r>
    <r>
      <rPr>
        <sz val="9"/>
        <color theme="1"/>
        <rFont val="Arial"/>
        <family val="2"/>
      </rPr>
      <t xml:space="preserve">(FOLIOS 6 - 15) </t>
    </r>
  </si>
  <si>
    <r>
      <t xml:space="preserve">APORTA: </t>
    </r>
    <r>
      <rPr>
        <sz val="9"/>
        <color theme="1"/>
        <rFont val="Arial"/>
        <family val="2"/>
      </rPr>
      <t>(FOLIOS 46 - 47)</t>
    </r>
    <r>
      <rPr>
        <b/>
        <sz val="9"/>
        <color theme="1"/>
        <rFont val="Arial"/>
        <family val="2"/>
      </rPr>
      <t xml:space="preserve"> </t>
    </r>
  </si>
  <si>
    <r>
      <t>APORTA:</t>
    </r>
    <r>
      <rPr>
        <sz val="9"/>
        <color theme="1"/>
        <rFont val="Arial"/>
        <family val="2"/>
      </rPr>
      <t xml:space="preserve"> (FOLIOS 50 - 55)</t>
    </r>
    <r>
      <rPr>
        <b/>
        <sz val="9"/>
        <color theme="1"/>
        <rFont val="Arial"/>
        <family val="2"/>
      </rPr>
      <t xml:space="preserve"> </t>
    </r>
  </si>
  <si>
    <r>
      <t>APORTA:</t>
    </r>
    <r>
      <rPr>
        <sz val="9"/>
        <color theme="1"/>
        <rFont val="Arial"/>
        <family val="2"/>
      </rPr>
      <t xml:space="preserve"> (FOLIOS 1 - 5 (SIC))</t>
    </r>
    <r>
      <rPr>
        <b/>
        <sz val="9"/>
        <color theme="1"/>
        <rFont val="Arial"/>
        <family val="2"/>
      </rPr>
      <t xml:space="preserve"> </t>
    </r>
  </si>
  <si>
    <r>
      <t xml:space="preserve">APORTA: </t>
    </r>
    <r>
      <rPr>
        <sz val="9"/>
        <color theme="1"/>
        <rFont val="Arial"/>
        <family val="2"/>
      </rPr>
      <t xml:space="preserve">(FOLIOS 66 - 68) </t>
    </r>
  </si>
  <si>
    <r>
      <t xml:space="preserve">APORTA: </t>
    </r>
    <r>
      <rPr>
        <sz val="9"/>
        <color theme="1"/>
        <rFont val="Arial"/>
        <family val="2"/>
      </rPr>
      <t xml:space="preserve">(FOLIOS 69 - 70) </t>
    </r>
  </si>
  <si>
    <r>
      <t xml:space="preserve">APORTA: </t>
    </r>
    <r>
      <rPr>
        <sz val="9"/>
        <color theme="1"/>
        <rFont val="Arial"/>
        <family val="2"/>
      </rPr>
      <t>(FOLIOS 86 - 89)</t>
    </r>
    <r>
      <rPr>
        <b/>
        <sz val="9"/>
        <color theme="1"/>
        <rFont val="Arial"/>
        <family val="2"/>
      </rPr>
      <t xml:space="preserve"> </t>
    </r>
  </si>
  <si>
    <r>
      <t xml:space="preserve">APORTA: </t>
    </r>
    <r>
      <rPr>
        <sz val="9"/>
        <color theme="1"/>
        <rFont val="Arial"/>
        <family val="2"/>
      </rPr>
      <t xml:space="preserve">(FOLIOS 29 - 45) </t>
    </r>
  </si>
  <si>
    <r>
      <t xml:space="preserve">APORTA: </t>
    </r>
    <r>
      <rPr>
        <sz val="9"/>
        <color theme="1"/>
        <rFont val="Arial"/>
        <family val="2"/>
      </rPr>
      <t xml:space="preserve">(FOLIO 26) </t>
    </r>
  </si>
  <si>
    <r>
      <t xml:space="preserve">APORTA: </t>
    </r>
    <r>
      <rPr>
        <sz val="9"/>
        <color theme="1"/>
        <rFont val="Arial"/>
        <family val="2"/>
      </rPr>
      <t xml:space="preserve">(FOLIOS 27 - 28) </t>
    </r>
  </si>
  <si>
    <r>
      <t>APORTA:</t>
    </r>
    <r>
      <rPr>
        <sz val="9"/>
        <color theme="1"/>
        <rFont val="Arial"/>
        <family val="2"/>
      </rPr>
      <t xml:space="preserve"> (FOLIOS 48 - 49)</t>
    </r>
    <r>
      <rPr>
        <b/>
        <sz val="9"/>
        <color theme="1"/>
        <rFont val="Arial"/>
        <family val="2"/>
      </rPr>
      <t xml:space="preserve"> </t>
    </r>
  </si>
  <si>
    <r>
      <t xml:space="preserve">APORTA: </t>
    </r>
    <r>
      <rPr>
        <sz val="9"/>
        <color theme="1"/>
        <rFont val="Arial"/>
        <family val="2"/>
      </rPr>
      <t xml:space="preserve">(FOLIOS 58 - 59) </t>
    </r>
  </si>
  <si>
    <r>
      <t xml:space="preserve">CUMPLE: </t>
    </r>
    <r>
      <rPr>
        <sz val="9"/>
        <color theme="1"/>
        <rFont val="Arial"/>
        <family val="2"/>
      </rPr>
      <t>(FOLIOS 80 - 85)</t>
    </r>
  </si>
  <si>
    <r>
      <rPr>
        <b/>
        <sz val="9"/>
        <color theme="1"/>
        <rFont val="Arial"/>
        <family val="2"/>
      </rPr>
      <t>CUMPLE:</t>
    </r>
    <r>
      <rPr>
        <sz val="9"/>
        <color theme="1"/>
        <rFont val="Arial"/>
        <family val="2"/>
      </rPr>
      <t xml:space="preserve"> (FOLIOS 2 a 9), aporta certificado de existencia y representación legal en el cual se verifica la inscripción como Sociedad de la especie de las anónimas; la cual posteriormente se trasnformó por Acciones Simplificadas.</t>
    </r>
  </si>
  <si>
    <r>
      <rPr>
        <b/>
        <sz val="9"/>
        <color theme="1"/>
        <rFont val="Arial"/>
        <family val="2"/>
      </rPr>
      <t>CUMPLE:</t>
    </r>
    <r>
      <rPr>
        <sz val="9"/>
        <color theme="1"/>
        <rFont val="Arial"/>
        <family val="2"/>
      </rPr>
      <t xml:space="preserve">  A folios 2 - 9 aporta certificado de existencia y representación legal, en el cual se indica que </t>
    </r>
    <r>
      <rPr>
        <i/>
        <sz val="9"/>
        <color theme="1"/>
        <rFont val="Arial"/>
        <family val="2"/>
      </rPr>
      <t xml:space="preserve">"La sociedad será gerenciada, administrada y represnetada legalmente ante terceros, por el Representante Legal y ante la ausencia de éste será el Representante Legal Suplente, quienes </t>
    </r>
    <r>
      <rPr>
        <i/>
        <u/>
        <sz val="9"/>
        <color theme="1"/>
        <rFont val="Arial"/>
        <family val="2"/>
      </rPr>
      <t>no tendrán restricciones de contratación, por razón de la naturaleza ni de la cuantía de los actos que celebre".</t>
    </r>
  </si>
  <si>
    <r>
      <rPr>
        <b/>
        <sz val="9"/>
        <rFont val="Arial"/>
        <family val="2"/>
      </rPr>
      <t xml:space="preserve">CUMPLE: </t>
    </r>
    <r>
      <rPr>
        <sz val="9"/>
        <rFont val="Arial"/>
        <family val="2"/>
      </rPr>
      <t>A folio 4 de la propuesta, en el  certificado de existencia y representación legal, se lee que "</t>
    </r>
    <r>
      <rPr>
        <i/>
        <sz val="9"/>
        <rFont val="Arial"/>
        <family val="2"/>
      </rPr>
      <t>La sociedad tendrá como Objeto Social Pincipal: La prestación del Servicio Público de Transporte de pasajeros por carretera en la modalidad de especial e individual (...)".</t>
    </r>
  </si>
  <si>
    <r>
      <rPr>
        <b/>
        <sz val="9"/>
        <rFont val="Arial"/>
        <family val="2"/>
      </rPr>
      <t>NO CUMPLE:</t>
    </r>
    <r>
      <rPr>
        <sz val="9"/>
        <rFont val="Arial"/>
        <family val="2"/>
      </rPr>
      <t xml:space="preserve"> A folio 3 de la propuesta, en el  certificado de existencia y representación legal, se lee que la sociedad fue constituida el 18 de mayo de 1994, mediante Escritura Pública, y registrada en la cámara de comercio de Medellín, el 30 de junio de 1994, en el libro 9, folio 907.</t>
    </r>
  </si>
  <si>
    <r>
      <rPr>
        <b/>
        <sz val="9"/>
        <color theme="1"/>
        <rFont val="Arial"/>
        <family val="2"/>
      </rPr>
      <t xml:space="preserve">CUMPLE: </t>
    </r>
    <r>
      <rPr>
        <sz val="9"/>
        <color theme="1"/>
        <rFont val="Arial"/>
        <family val="2"/>
      </rPr>
      <t>A folio 20 a 24, aporta Resolución de habilitación N° 00286 del 24 de julio de 2001, expedida por el Ministerio de Transporte - Dirección Territorial Antioquia, mediante la cual se concede habilitación y permiso a la empresa Transportes Superior S.A., para operar como empresa de Transporte Público de Pasajeros en la forma de contratación de Servicios Especiales.</t>
    </r>
  </si>
  <si>
    <r>
      <rPr>
        <b/>
        <sz val="9"/>
        <rFont val="Arial"/>
        <family val="2"/>
      </rPr>
      <t>CUMPLE:</t>
    </r>
    <r>
      <rPr>
        <sz val="9"/>
        <rFont val="Arial"/>
        <family val="2"/>
      </rPr>
      <t xml:space="preserve"> A folios 25 a 28, aporta resolución N° 235 del 11 de octubre de 2017, expedida por el Ministerio de Transporte, Dirección Territorial Antioquia, mediante la cual se resolvió mantener la habilitación para operar como empresa de Transporte Público Terreres Automotor en la modalidad de Especial a la empresa Transportes Superior S.A.S.</t>
    </r>
  </si>
  <si>
    <r>
      <rPr>
        <b/>
        <sz val="9"/>
        <color theme="1"/>
        <rFont val="Arial"/>
        <family val="2"/>
      </rPr>
      <t xml:space="preserve">CUMPLE: </t>
    </r>
    <r>
      <rPr>
        <sz val="9"/>
        <color theme="1"/>
        <rFont val="Arial"/>
        <family val="2"/>
      </rPr>
      <t>A folios 17 a 19, aporta Anexo No. 2, debidamente suscrito por el Representante Legal, en el cual manifiesta que la sociedad no se encuentran en ninguna de las circunstancias señaladas.</t>
    </r>
  </si>
  <si>
    <r>
      <rPr>
        <b/>
        <sz val="9"/>
        <color theme="1"/>
        <rFont val="Arial"/>
        <family val="2"/>
      </rPr>
      <t>CUMPLE:</t>
    </r>
    <r>
      <rPr>
        <sz val="9"/>
        <color theme="1"/>
        <rFont val="Arial"/>
        <family val="2"/>
      </rPr>
      <t xml:space="preserve"> A folios 17 a 19, aporta Anexo No. 2, en el cual se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</si>
  <si>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 29 de la propuesta, aporta certificado de paz y salvo de aportes de seguridad social y parafiscales, debidamente suscrito por su Representante Legal.</t>
    </r>
  </si>
  <si>
    <r>
      <rPr>
        <b/>
        <sz val="9"/>
        <color theme="1"/>
        <rFont val="Arial"/>
        <family val="2"/>
      </rPr>
      <t xml:space="preserve">CUMPLE: </t>
    </r>
    <r>
      <rPr>
        <sz val="9"/>
        <color theme="1"/>
        <rFont val="Arial"/>
        <family val="2"/>
      </rPr>
      <t>A folio 51 de la propuesta, aporta certificado de la contraloría con código de verificación, 800234281200214120640, con fecha de expedición del 14 de febrero de 2020; en el cual se lee que la sociedad proponente, no se encuentra reportada como responsable fiscal.</t>
    </r>
  </si>
  <si>
    <r>
      <rPr>
        <b/>
        <sz val="9"/>
        <color theme="1"/>
        <rFont val="Arial"/>
        <family val="2"/>
      </rPr>
      <t xml:space="preserve">CUMPLE: </t>
    </r>
    <r>
      <rPr>
        <sz val="9"/>
        <color theme="1"/>
        <rFont val="Arial"/>
        <family val="2"/>
      </rPr>
      <t>A folios 53 a 54 de la propusta. Aporta certificación suscrita por el Director Terriorial de Antioquia del Ministerio del Transporte, mediante el cual certifica la capacidad trsnportadoar del proponente.</t>
    </r>
  </si>
  <si>
    <r>
      <t xml:space="preserve">APORTA: </t>
    </r>
    <r>
      <rPr>
        <sz val="9"/>
        <color theme="1"/>
        <rFont val="Arial"/>
        <family val="2"/>
      </rPr>
      <t xml:space="preserve">(FOLIOS 2 - 9) </t>
    </r>
  </si>
  <si>
    <r>
      <t xml:space="preserve">APORTA: </t>
    </r>
    <r>
      <rPr>
        <sz val="9"/>
        <rFont val="Arial"/>
        <family val="2"/>
      </rPr>
      <t>(FOLIO 10 - 11)</t>
    </r>
  </si>
  <si>
    <r>
      <t>APORTA:</t>
    </r>
    <r>
      <rPr>
        <sz val="9"/>
        <rFont val="Arial"/>
        <family val="2"/>
      </rPr>
      <t xml:space="preserve"> (FOLIOS 12 - 16)</t>
    </r>
    <r>
      <rPr>
        <b/>
        <sz val="9"/>
        <rFont val="Arial"/>
        <family val="2"/>
      </rPr>
      <t xml:space="preserve"> </t>
    </r>
  </si>
  <si>
    <r>
      <t>APORTA:</t>
    </r>
    <r>
      <rPr>
        <sz val="9"/>
        <rFont val="Arial"/>
        <family val="2"/>
      </rPr>
      <t xml:space="preserve"> (FOLIOS 24 - 26)</t>
    </r>
    <r>
      <rPr>
        <b/>
        <sz val="9"/>
        <rFont val="Arial"/>
        <family val="2"/>
      </rPr>
      <t xml:space="preserve"> </t>
    </r>
  </si>
  <si>
    <r>
      <t xml:space="preserve">APORTA: </t>
    </r>
    <r>
      <rPr>
        <sz val="9"/>
        <color theme="1"/>
        <rFont val="Arial"/>
        <family val="2"/>
      </rPr>
      <t xml:space="preserve">(FOLIOS 20 - 24) </t>
    </r>
  </si>
  <si>
    <r>
      <t xml:space="preserve">APORTA: </t>
    </r>
    <r>
      <rPr>
        <sz val="9"/>
        <color theme="1"/>
        <rFont val="Arial"/>
        <family val="2"/>
      </rPr>
      <t xml:space="preserve">(FOLIOS 24 - 28) </t>
    </r>
  </si>
  <si>
    <r>
      <rPr>
        <b/>
        <sz val="9"/>
        <rFont val="Arial"/>
        <family val="2"/>
      </rPr>
      <t xml:space="preserve">CUMPLE: </t>
    </r>
    <r>
      <rPr>
        <sz val="9"/>
        <rFont val="Arial"/>
        <family val="2"/>
      </rPr>
      <t xml:space="preserve">(FOLIO 29) </t>
    </r>
  </si>
  <si>
    <r>
      <t xml:space="preserve">APORTA: </t>
    </r>
    <r>
      <rPr>
        <sz val="9"/>
        <rFont val="Arial"/>
        <family val="2"/>
      </rPr>
      <t xml:space="preserve">(FOLIOS 30 - 34) </t>
    </r>
  </si>
  <si>
    <r>
      <t xml:space="preserve">APORTA: </t>
    </r>
    <r>
      <rPr>
        <sz val="9"/>
        <color theme="1"/>
        <rFont val="Arial"/>
        <family val="2"/>
      </rPr>
      <t xml:space="preserve">(FOLIOS 36 - 46) </t>
    </r>
  </si>
  <si>
    <r>
      <t xml:space="preserve">APORTA: </t>
    </r>
    <r>
      <rPr>
        <sz val="9"/>
        <rFont val="Arial"/>
        <family val="2"/>
      </rPr>
      <t>(FOLIO 47 - 48)</t>
    </r>
  </si>
  <si>
    <r>
      <t>APORTA:</t>
    </r>
    <r>
      <rPr>
        <sz val="9"/>
        <rFont val="Arial"/>
        <family val="2"/>
      </rPr>
      <t xml:space="preserve"> (FOLIOS 50 - 51)</t>
    </r>
  </si>
  <si>
    <r>
      <t xml:space="preserve">APORTA: </t>
    </r>
    <r>
      <rPr>
        <sz val="9"/>
        <color theme="1"/>
        <rFont val="Arial"/>
        <family val="2"/>
      </rPr>
      <t xml:space="preserve">(FOLIO 52) </t>
    </r>
  </si>
  <si>
    <r>
      <t xml:space="preserve">CUMPLE: </t>
    </r>
    <r>
      <rPr>
        <sz val="9"/>
        <color theme="1"/>
        <rFont val="Arial"/>
        <family val="2"/>
      </rPr>
      <t>(FOLIOS 53 - 54)</t>
    </r>
  </si>
  <si>
    <r>
      <rPr>
        <b/>
        <sz val="9"/>
        <color theme="1"/>
        <rFont val="Arial"/>
        <family val="2"/>
      </rPr>
      <t>CUMPLE:</t>
    </r>
    <r>
      <rPr>
        <sz val="9"/>
        <color theme="1"/>
        <rFont val="Arial"/>
        <family val="2"/>
      </rPr>
      <t xml:space="preserve"> (FOLIOS 6 - 13), aporta certificado de existencia y representación legal en el cual se verifica la inscripción del proponente como una sociedad comercial de responsabilidad limitada; la cual posteriormente se transformara en una Sociedad por Acciones Simplificadas.</t>
    </r>
  </si>
  <si>
    <r>
      <rPr>
        <b/>
        <sz val="9"/>
        <color theme="1"/>
        <rFont val="Arial"/>
        <family val="2"/>
      </rPr>
      <t>CUMPLE:</t>
    </r>
    <r>
      <rPr>
        <sz val="9"/>
        <color theme="1"/>
        <rFont val="Arial"/>
        <family val="2"/>
      </rPr>
      <t xml:space="preserve">  A folios 8 reverso y 9 de la propuesta, en el certificado de existencia y representación legal, se lee que: "</t>
    </r>
    <r>
      <rPr>
        <i/>
        <sz val="9"/>
        <color theme="1"/>
        <rFont val="Arial"/>
        <family val="2"/>
      </rPr>
      <t>El Gerente y (sic) podrán celebrar cualquier acto o contrato sin limitación alguna"</t>
    </r>
    <r>
      <rPr>
        <sz val="9"/>
        <color theme="1"/>
        <rFont val="Arial"/>
        <family val="2"/>
      </rPr>
      <t xml:space="preserve">; asi mismo se induca que </t>
    </r>
    <r>
      <rPr>
        <i/>
        <sz val="9"/>
        <color theme="1"/>
        <rFont val="Arial"/>
        <family val="2"/>
      </rPr>
      <t>"El suplente del Gerente podrán celebrar cualquier acto o contrato sin limitación alguna".</t>
    </r>
  </si>
  <si>
    <r>
      <rPr>
        <b/>
        <sz val="9"/>
        <color theme="1"/>
        <rFont val="Arial"/>
        <family val="2"/>
      </rPr>
      <t xml:space="preserve">CUMPLE: </t>
    </r>
    <r>
      <rPr>
        <sz val="9"/>
        <color theme="1"/>
        <rFont val="Arial"/>
        <family val="2"/>
      </rPr>
      <t xml:space="preserve">Al reverso del folio 7 de la propuesta, en el certificado de existencia y representación legal, se lee que: </t>
    </r>
    <r>
      <rPr>
        <i/>
        <sz val="9"/>
        <color theme="1"/>
        <rFont val="Arial"/>
        <family val="2"/>
      </rPr>
      <t>"La sociedad tendrá como objeto principal el desarrollo de la actividad e transporte público terrestre, aéreo, marítimo, fluvial y férreo, en la modalidad de pasajeros, mixto y carga, en forma de contratación colectiva e individual, en servicios espciales (...)"</t>
    </r>
  </si>
  <si>
    <r>
      <rPr>
        <b/>
        <sz val="9"/>
        <color theme="1"/>
        <rFont val="Arial"/>
        <family val="2"/>
      </rPr>
      <t>CUMPLE:</t>
    </r>
    <r>
      <rPr>
        <sz val="9"/>
        <color theme="1"/>
        <rFont val="Arial"/>
        <family val="2"/>
      </rPr>
      <t xml:space="preserve"> A folio 7 de la propuesta, en el  certificado de existencia y representación legal, se lee que la sociedad fue constituida mediante Escritura Pública N° 1712 del 16 de octubre de 2001, inscrita en la Cámara de comercio de Medellín, el día 30 de octubre de 2001, en el libro 9, folio 1469 bajo el N° 10279; cvomo sociedad comercial de Responsabilidad Limitada; la cual posteriormente se transformara en Sociedad por Acciones Simplificadas.</t>
    </r>
  </si>
  <si>
    <r>
      <t xml:space="preserve">CUMPLE: </t>
    </r>
    <r>
      <rPr>
        <sz val="9"/>
        <color theme="1"/>
        <rFont val="Arial"/>
        <family val="2"/>
      </rPr>
      <t>A folio 7 de la propuesta, en el certificado de existencia y represnetación legal, se lee que la sociedad tendra una duración indefinida.</t>
    </r>
  </si>
  <si>
    <r>
      <rPr>
        <b/>
        <sz val="9"/>
        <color theme="1"/>
        <rFont val="Arial"/>
        <family val="2"/>
      </rPr>
      <t xml:space="preserve">CUMPLE: </t>
    </r>
    <r>
      <rPr>
        <sz val="9"/>
        <color theme="1"/>
        <rFont val="Arial"/>
        <family val="2"/>
      </rPr>
      <t>A folio 15 y 17, aporta Resolución de habilitación N° 00493 del 26 de diciembre 2001, expedida por el Ministerio de Transporte Dirección Territorial Antioquia, mediante la cual se concede habilitación y permiso al proponente, para operar como empresa de Transporte Público Terreres Automotor en la forma de contratación de servicios especiales.</t>
    </r>
  </si>
  <si>
    <r>
      <rPr>
        <b/>
        <sz val="9"/>
        <rFont val="Arial"/>
        <family val="2"/>
      </rPr>
      <t>CUMPLE:</t>
    </r>
    <r>
      <rPr>
        <sz val="9"/>
        <rFont val="Arial"/>
        <family val="2"/>
      </rPr>
      <t xml:space="preserve"> A folios 19 a 21 de la propuesta, aporta la Resolución N° 273 del 23 de octubre de 2018, expedida por el Ministerio de Transporte Dirección Territorial Antioquia, mediante la cual se mantiene la habilitación para la prestación del Servicio Público de Transporte Automotor Especial, concedida al proponente.</t>
    </r>
  </si>
  <si>
    <r>
      <rPr>
        <b/>
        <sz val="9"/>
        <color theme="1"/>
        <rFont val="Arial"/>
        <family val="2"/>
      </rPr>
      <t>CUMPLE:</t>
    </r>
    <r>
      <rPr>
        <sz val="9"/>
        <color theme="1"/>
        <rFont val="Arial"/>
        <family val="2"/>
      </rPr>
      <t xml:space="preserve"> A folios 2 a 4, aporta Anexo No. 2, debidamente suscrito pot el Representante Legal,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</si>
  <si>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folios 2 al 4, aporta Anexo N° 2, suscrito por el Represnetante Legal, en el cual manifiesta que la sociedad no se encuentran en ninguna de las circunstancias señaladas.</t>
    </r>
  </si>
  <si>
    <r>
      <rPr>
        <b/>
        <sz val="9"/>
        <color theme="1"/>
        <rFont val="Arial"/>
        <family val="2"/>
      </rPr>
      <t xml:space="preserve">CUMPLE: </t>
    </r>
    <r>
      <rPr>
        <sz val="9"/>
        <color theme="1"/>
        <rFont val="Arial"/>
        <family val="2"/>
      </rPr>
      <t>A folios 24 a 26 de la propuesta, aporta certificado de paz y salvo de aportes de seguridad social y parafiscales, debidamente suscrito por su revisor fiscal.</t>
    </r>
  </si>
  <si>
    <r>
      <rPr>
        <b/>
        <sz val="9"/>
        <color theme="1"/>
        <rFont val="Arial"/>
        <family val="2"/>
      </rPr>
      <t>CUMPLE:</t>
    </r>
    <r>
      <rPr>
        <sz val="9"/>
        <color theme="1"/>
        <rFont val="Arial"/>
        <family val="2"/>
      </rPr>
      <t xml:space="preserve"> A folio 39 de la propuesta, aporta anexo N° 5, debidamente diligenciado, en el cual relaciona la ejecución de contratos con Empresas Públicas de Medellín, por 17.372,46 SMLMV, Empresas de Energía de Pereira, por 1.444 SMLMV, y Fundación Empresas Públicas de Medellín, por 912; los cuales fueron verificados el el RUP, que reposa a folios 28 a 37. </t>
    </r>
  </si>
  <si>
    <r>
      <rPr>
        <b/>
        <sz val="9"/>
        <color theme="1"/>
        <rFont val="Arial"/>
        <family val="2"/>
      </rPr>
      <t xml:space="preserve">CUMPLE: </t>
    </r>
    <r>
      <rPr>
        <sz val="9"/>
        <color theme="1"/>
        <rFont val="Arial"/>
        <family val="2"/>
      </rPr>
      <t>A folio 46 y 47 de la propuesta, aporta certificados de la contraloría con códigos de verificación, 1128277846200127134236 y 8110306705200127134335, con fecha de expedición del 27 de enero de 2020; en el cual se lee que la sociedad y su representante legal no se encuentran reportados como responsable fiscal.</t>
    </r>
  </si>
  <si>
    <r>
      <rPr>
        <b/>
        <sz val="9"/>
        <color theme="1"/>
        <rFont val="Arial"/>
        <family val="2"/>
      </rPr>
      <t xml:space="preserve">CUMPLE: </t>
    </r>
    <r>
      <rPr>
        <sz val="9"/>
        <color theme="1"/>
        <rFont val="Arial"/>
        <family val="2"/>
      </rPr>
      <t>A folios 49 a 51 de la propuesta, aporta Resolución N°028 del 13 de febrero de 2019, mediante la cual se ajusta la capacidad transportdora del Proponente; así mismo, a folios 52 a 61, aporta certificado expedido por el RUNT en el cual se cetifica la capacidad transportadora de la sociedad oferente.</t>
    </r>
  </si>
  <si>
    <r>
      <rPr>
        <b/>
        <sz val="9"/>
        <color theme="1"/>
        <rFont val="Arial"/>
        <family val="2"/>
      </rPr>
      <t xml:space="preserve">CUMPLE: </t>
    </r>
    <r>
      <rPr>
        <sz val="9"/>
        <color theme="1"/>
        <rFont val="Arial"/>
        <family val="2"/>
      </rPr>
      <t>A folios 63 - 65, aporta póliza N° GU148350, expedida por la compañía Confianza, con un valor asegurado de $42.000.000, y una vigencia entre el 14 de febrero y el 31 de marzo de 2020.</t>
    </r>
  </si>
  <si>
    <r>
      <t xml:space="preserve">APORTA: </t>
    </r>
    <r>
      <rPr>
        <sz val="9"/>
        <color theme="1"/>
        <rFont val="Arial"/>
        <family val="2"/>
      </rPr>
      <t xml:space="preserve">(FOLIOS 6 - 13) </t>
    </r>
  </si>
  <si>
    <r>
      <t xml:space="preserve">APORTA: </t>
    </r>
    <r>
      <rPr>
        <sz val="9"/>
        <color theme="1"/>
        <rFont val="Arial"/>
        <family val="2"/>
      </rPr>
      <t>(FOLIOS 67 - 68)</t>
    </r>
    <r>
      <rPr>
        <b/>
        <sz val="9"/>
        <color theme="1"/>
        <rFont val="Arial"/>
        <family val="2"/>
      </rPr>
      <t xml:space="preserve"> </t>
    </r>
  </si>
  <si>
    <r>
      <t>APORTA:</t>
    </r>
    <r>
      <rPr>
        <sz val="9"/>
        <color theme="1"/>
        <rFont val="Arial"/>
        <family val="2"/>
      </rPr>
      <t xml:space="preserve"> (FOLIOS 70 - 72)</t>
    </r>
    <r>
      <rPr>
        <b/>
        <sz val="9"/>
        <color theme="1"/>
        <rFont val="Arial"/>
        <family val="2"/>
      </rPr>
      <t xml:space="preserve"> </t>
    </r>
  </si>
  <si>
    <r>
      <t xml:space="preserve">APORTA: </t>
    </r>
    <r>
      <rPr>
        <sz val="9"/>
        <color theme="1"/>
        <rFont val="Arial"/>
        <family val="2"/>
      </rPr>
      <t xml:space="preserve">(FOLIOS 15 - 17) </t>
    </r>
  </si>
  <si>
    <r>
      <t xml:space="preserve">APORTA: </t>
    </r>
    <r>
      <rPr>
        <sz val="9"/>
        <rFont val="Arial"/>
        <family val="2"/>
      </rPr>
      <t xml:space="preserve">(FOLIOS 19 - 21) </t>
    </r>
  </si>
  <si>
    <r>
      <rPr>
        <b/>
        <sz val="9"/>
        <color theme="1"/>
        <rFont val="Arial"/>
        <family val="2"/>
      </rPr>
      <t xml:space="preserve">CUMPLE: </t>
    </r>
    <r>
      <rPr>
        <sz val="9"/>
        <color theme="1"/>
        <rFont val="Arial"/>
        <family val="2"/>
      </rPr>
      <t>(FOLIOS 24 - 26)</t>
    </r>
  </si>
  <si>
    <r>
      <t xml:space="preserve">APORTA: </t>
    </r>
    <r>
      <rPr>
        <sz val="9"/>
        <color theme="1"/>
        <rFont val="Arial"/>
        <family val="2"/>
      </rPr>
      <t>(FOLIOS 78 - 80)</t>
    </r>
    <r>
      <rPr>
        <b/>
        <sz val="9"/>
        <color theme="1"/>
        <rFont val="Arial"/>
        <family val="2"/>
      </rPr>
      <t xml:space="preserve"> </t>
    </r>
  </si>
  <si>
    <r>
      <t xml:space="preserve">APORTA: </t>
    </r>
    <r>
      <rPr>
        <sz val="9"/>
        <color theme="1"/>
        <rFont val="Arial"/>
        <family val="2"/>
      </rPr>
      <t xml:space="preserve">(FOLIOS 28 - 37) </t>
    </r>
  </si>
  <si>
    <r>
      <t xml:space="preserve">APORTA: </t>
    </r>
    <r>
      <rPr>
        <sz val="9"/>
        <color theme="1"/>
        <rFont val="Arial"/>
        <family val="2"/>
      </rPr>
      <t xml:space="preserve">(FOLIO 39) </t>
    </r>
  </si>
  <si>
    <r>
      <t xml:space="preserve">APORTA: </t>
    </r>
    <r>
      <rPr>
        <sz val="9"/>
        <color theme="1"/>
        <rFont val="Arial"/>
        <family val="2"/>
      </rPr>
      <t xml:space="preserve">(FOLIOS 40 - 44) </t>
    </r>
  </si>
  <si>
    <r>
      <t>APORTA:</t>
    </r>
    <r>
      <rPr>
        <sz val="9"/>
        <color theme="1"/>
        <rFont val="Arial"/>
        <family val="2"/>
      </rPr>
      <t xml:space="preserve"> (FOLIOS 74 - 76</t>
    </r>
    <r>
      <rPr>
        <b/>
        <sz val="9"/>
        <color theme="1"/>
        <rFont val="Arial"/>
        <family val="2"/>
      </rPr>
      <t xml:space="preserve">) </t>
    </r>
  </si>
  <si>
    <r>
      <t xml:space="preserve">APORTA: </t>
    </r>
    <r>
      <rPr>
        <sz val="9"/>
        <color theme="1"/>
        <rFont val="Arial"/>
        <family val="2"/>
      </rPr>
      <t xml:space="preserve">(FOLIO 46 - 47) </t>
    </r>
  </si>
  <si>
    <r>
      <t xml:space="preserve">CUMPLE: </t>
    </r>
    <r>
      <rPr>
        <sz val="9"/>
        <color theme="1"/>
        <rFont val="Arial"/>
        <family val="2"/>
      </rPr>
      <t>(FOLIOS 49 - 61)</t>
    </r>
  </si>
  <si>
    <r>
      <rPr>
        <b/>
        <sz val="9"/>
        <color theme="1"/>
        <rFont val="Arial"/>
        <family val="2"/>
      </rPr>
      <t>CUMPLE:</t>
    </r>
    <r>
      <rPr>
        <sz val="9"/>
        <color theme="1"/>
        <rFont val="Arial"/>
        <family val="2"/>
      </rPr>
      <t xml:space="preserve"> (FOLIOS 1 - 5), aporta certificado de existencia y representación legal en el cual se verifica la inscripción del proponente como una sociedad comercial de Responsabilidad Limitada, denominada Trans- Especiales Emanuel S.A; la cual mediante reformas a la fecha se  denomina Efitrans Transportes de Colombia S.A.S. </t>
    </r>
  </si>
  <si>
    <r>
      <rPr>
        <b/>
        <sz val="9"/>
        <color theme="1"/>
        <rFont val="Arial"/>
        <family val="2"/>
      </rPr>
      <t>CUMPLE:</t>
    </r>
    <r>
      <rPr>
        <sz val="9"/>
        <color theme="1"/>
        <rFont val="Arial"/>
        <family val="2"/>
      </rPr>
      <t xml:space="preserve">  A folio 3, de la propuesta en el certificado de existencia y representación legal, en relación con el objeto social, se lee que </t>
    </r>
    <r>
      <rPr>
        <i/>
        <sz val="9"/>
        <color theme="1"/>
        <rFont val="Arial"/>
        <family val="2"/>
      </rPr>
      <t xml:space="preserve">"4. Ejecutar o celebrar cualquier acto o contrato, ajustado al objeto social de la sociedad"; </t>
    </r>
    <r>
      <rPr>
        <sz val="9"/>
        <color theme="1"/>
        <rFont val="Arial"/>
        <family val="2"/>
      </rPr>
      <t>adicional a lo anterior, en el mismo Certificado de Existencia y Reoresnetación Legal, no se encuentra anotación alguna que de cuenta de limitaciones para la suscripión de contratos.</t>
    </r>
  </si>
  <si>
    <r>
      <rPr>
        <b/>
        <sz val="9"/>
        <color theme="1"/>
        <rFont val="Arial"/>
        <family val="2"/>
      </rPr>
      <t xml:space="preserve">CUMPLE: </t>
    </r>
    <r>
      <rPr>
        <sz val="9"/>
        <color theme="1"/>
        <rFont val="Arial"/>
        <family val="2"/>
      </rPr>
      <t xml:space="preserve">Al reverso del folio 1 de la propuesta, en el certificado de existencia y representación legal, se lee que: </t>
    </r>
    <r>
      <rPr>
        <i/>
        <sz val="9"/>
        <color theme="1"/>
        <rFont val="Arial"/>
        <family val="2"/>
      </rPr>
      <t>"La sociedad tendrá como objeto social la realización de todas las actividades comerciales  y civiles lícitas y en especial la realización de las siguientes actividades: Ejecución de toda clase de negocios directamente relacionado con la industria de transporte terrestre automotor, en sus diversas modalidades..."</t>
    </r>
  </si>
  <si>
    <r>
      <rPr>
        <b/>
        <sz val="9"/>
        <color theme="1"/>
        <rFont val="Arial"/>
        <family val="2"/>
      </rPr>
      <t>CUMPLE:</t>
    </r>
    <r>
      <rPr>
        <sz val="9"/>
        <color theme="1"/>
        <rFont val="Arial"/>
        <family val="2"/>
      </rPr>
      <t xml:space="preserve"> Al reverso del folio 1 de la propuesta, en el  certificado de existencia y representación legal, se lee que la sociedad fue constituida el 21 de mayo de 2001, y registrada en la cámara de comercio de Medellín, el 10 de diciembre de 2008, en el libro 10, bajo el número 16215.</t>
    </r>
  </si>
  <si>
    <r>
      <t xml:space="preserve">CUMPLE: </t>
    </r>
    <r>
      <rPr>
        <sz val="9"/>
        <color theme="1"/>
        <rFont val="Arial"/>
        <family val="2"/>
      </rPr>
      <t>A reverso del folio 1 de la propuesta, en el certificado de existencia y represnetación legal, se lee que la sociedad tendra una duración indefinida.</t>
    </r>
  </si>
  <si>
    <r>
      <rPr>
        <b/>
        <sz val="9"/>
        <color theme="1"/>
        <rFont val="Arial"/>
        <family val="2"/>
      </rPr>
      <t xml:space="preserve">CUMPLE: </t>
    </r>
    <r>
      <rPr>
        <sz val="9"/>
        <color theme="1"/>
        <rFont val="Arial"/>
        <family val="2"/>
      </rPr>
      <t>A folio 9 a 11, de la propuesta, aporta Resolución de habilitación No. 252 del 03 de julio de 2001, mediante la cual se concede habilitación y permiso a la empresa TRANS ESPECIALES EMANUEL LTDA, para operar como empresa de Transporte Público de pasajeros en la forma de contratación de servicios especiales; así mismo a folio 11 de la propuesta, aporta Resolución No. 315 del 23 de julio de 2009, del Ministerio de Transporte, mediante la cual se reconoce el cambio de razón social de la empresa TRANS ESPECIALES EMANUEL LTDA, por la EFITRANS TRANSPORTES DE COLOMBIA S.A.S.</t>
    </r>
  </si>
  <si>
    <r>
      <rPr>
        <b/>
        <sz val="9"/>
        <rFont val="Arial"/>
        <family val="2"/>
      </rPr>
      <t xml:space="preserve">CUMPLE: </t>
    </r>
    <r>
      <rPr>
        <sz val="9"/>
        <rFont val="Arial"/>
        <family val="2"/>
      </rPr>
      <t>A folio 13, de la propuesta, aporta resolucion N° 367 del 23 de septiembre de 2019, expedida por el ministerio de transporte dirección territorial Antioquia, mediante la cual resolvió mantener la habilitación para la prestación del servicios público de transporte terrestre automotor en la modalidad especial a la proponente.</t>
    </r>
  </si>
  <si>
    <r>
      <rPr>
        <b/>
        <sz val="9"/>
        <color theme="1"/>
        <rFont val="Arial"/>
        <family val="2"/>
      </rPr>
      <t>CUMPLE:</t>
    </r>
    <r>
      <rPr>
        <sz val="9"/>
        <color theme="1"/>
        <rFont val="Arial"/>
        <family val="2"/>
      </rPr>
      <t xml:space="preserve"> A folios 6 a 7, aporta Anexo No. 2 debidamente suscrito por el representante legal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</si>
  <si>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folios 6 al 7, aporta Anexo No. 2, en el cual manifiesta que la sociedad no se encuentran en ninguna de las circunstancias señaladas.</t>
    </r>
  </si>
  <si>
    <r>
      <rPr>
        <b/>
        <sz val="9"/>
        <color theme="1"/>
        <rFont val="Arial"/>
        <family val="2"/>
      </rPr>
      <t xml:space="preserve">CUMPLE: </t>
    </r>
    <r>
      <rPr>
        <sz val="9"/>
        <color theme="1"/>
        <rFont val="Arial"/>
        <family val="2"/>
      </rPr>
      <t>A folio 14 a 16 de la propuesta, aporta certificado de paz y salvo de aportes de seguridad social y parafiscales, debidamente suscrito por su revisor fiscal.</t>
    </r>
  </si>
  <si>
    <r>
      <rPr>
        <b/>
        <sz val="9"/>
        <color theme="1"/>
        <rFont val="Arial"/>
        <family val="2"/>
      </rPr>
      <t xml:space="preserve">CUMPLE: </t>
    </r>
    <r>
      <rPr>
        <sz val="9"/>
        <color theme="1"/>
        <rFont val="Arial"/>
        <family val="2"/>
      </rPr>
      <t>A folio 29 a 30 de la propuesta, aporta certificados de la contraloría con códigos de verificación, 811028194200126151558 y 98594821200126151619, con fecha de expedición del 26 de enero de 2020; en el cual se lee que la sociedad y su representante legal no se encuentran reportados como responsable fiscal.</t>
    </r>
  </si>
  <si>
    <r>
      <rPr>
        <b/>
        <sz val="9"/>
        <color theme="1"/>
        <rFont val="Arial"/>
        <family val="2"/>
      </rPr>
      <t xml:space="preserve">CUMPLE: </t>
    </r>
    <r>
      <rPr>
        <sz val="9"/>
        <color theme="1"/>
        <rFont val="Arial"/>
        <family val="2"/>
      </rPr>
      <t>A folios 31 a 37 de la propuesta, aporta certificado expedido por el RUNT, mediante la cual se certifica la capacidad transportadora del proponente.</t>
    </r>
  </si>
  <si>
    <r>
      <t xml:space="preserve">APORTA: </t>
    </r>
    <r>
      <rPr>
        <sz val="9"/>
        <color theme="1"/>
        <rFont val="Arial"/>
        <family val="2"/>
      </rPr>
      <t xml:space="preserve">(FOLIOS 1 - 5) </t>
    </r>
  </si>
  <si>
    <r>
      <t>APORTA:</t>
    </r>
    <r>
      <rPr>
        <sz val="9"/>
        <color theme="1"/>
        <rFont val="Arial"/>
        <family val="2"/>
      </rPr>
      <t xml:space="preserve"> (FOLIOS 6 - 7)</t>
    </r>
    <r>
      <rPr>
        <b/>
        <sz val="9"/>
        <color theme="1"/>
        <rFont val="Arial"/>
        <family val="2"/>
      </rPr>
      <t xml:space="preserve"> </t>
    </r>
  </si>
  <si>
    <r>
      <t xml:space="preserve">APORTA: </t>
    </r>
    <r>
      <rPr>
        <sz val="9"/>
        <color theme="1"/>
        <rFont val="Arial"/>
        <family val="2"/>
      </rPr>
      <t xml:space="preserve">(FOLIOS 9 - 10) </t>
    </r>
  </si>
  <si>
    <r>
      <t xml:space="preserve">APORTA: </t>
    </r>
    <r>
      <rPr>
        <sz val="9"/>
        <rFont val="Arial"/>
        <family val="2"/>
      </rPr>
      <t xml:space="preserve">(FOLIOS 12 - 13) </t>
    </r>
  </si>
  <si>
    <r>
      <rPr>
        <b/>
        <sz val="9"/>
        <color theme="1"/>
        <rFont val="Arial"/>
        <family val="2"/>
      </rPr>
      <t xml:space="preserve">APORTA: </t>
    </r>
    <r>
      <rPr>
        <sz val="9"/>
        <color theme="1"/>
        <rFont val="Arial"/>
        <family val="2"/>
      </rPr>
      <t>(FOLIO 14 -16)</t>
    </r>
  </si>
  <si>
    <r>
      <t xml:space="preserve">APORTA: </t>
    </r>
    <r>
      <rPr>
        <sz val="9"/>
        <color theme="1"/>
        <rFont val="Arial"/>
        <family val="2"/>
      </rPr>
      <t>(FOLIOS 39 - 42)</t>
    </r>
    <r>
      <rPr>
        <b/>
        <sz val="9"/>
        <color theme="1"/>
        <rFont val="Arial"/>
        <family val="2"/>
      </rPr>
      <t xml:space="preserve"> </t>
    </r>
  </si>
  <si>
    <r>
      <t xml:space="preserve">APORTA: </t>
    </r>
    <r>
      <rPr>
        <sz val="9"/>
        <color theme="1"/>
        <rFont val="Arial"/>
        <family val="2"/>
      </rPr>
      <t xml:space="preserve">(FOLIOS 17 - 27) </t>
    </r>
  </si>
  <si>
    <r>
      <t xml:space="preserve">APORTA: </t>
    </r>
    <r>
      <rPr>
        <sz val="9"/>
        <color theme="1"/>
        <rFont val="Arial"/>
        <family val="2"/>
      </rPr>
      <t xml:space="preserve">(FOLIO 29 - 30) </t>
    </r>
  </si>
  <si>
    <r>
      <t xml:space="preserve">CUMPLE: </t>
    </r>
    <r>
      <rPr>
        <sz val="9"/>
        <color theme="1"/>
        <rFont val="Arial"/>
        <family val="2"/>
      </rPr>
      <t>(FOLIOS 31 -37)</t>
    </r>
  </si>
  <si>
    <r>
      <rPr>
        <b/>
        <sz val="9"/>
        <color theme="1"/>
        <rFont val="Arial"/>
        <family val="2"/>
      </rPr>
      <t>CUMPLE:</t>
    </r>
    <r>
      <rPr>
        <sz val="9"/>
        <color theme="1"/>
        <rFont val="Arial"/>
        <family val="2"/>
      </rPr>
      <t xml:space="preserve"> (FOLIOS 6 - 9), aporta certificado de existencia y representación legal en el cual se verifica la inscripción del proponente como una sociedad comercial del tipo de Acciones Simplificadas.</t>
    </r>
  </si>
  <si>
    <r>
      <rPr>
        <b/>
        <sz val="9"/>
        <color theme="1"/>
        <rFont val="Arial"/>
        <family val="2"/>
      </rPr>
      <t>CUMPLE:</t>
    </r>
    <r>
      <rPr>
        <sz val="9"/>
        <color theme="1"/>
        <rFont val="Arial"/>
        <family val="2"/>
      </rPr>
      <t xml:space="preserve">  A folio 8, del certificado de existencia y representación legal, en relación con el objeto social, se lee que el presentante legal podrá </t>
    </r>
    <r>
      <rPr>
        <i/>
        <sz val="9"/>
        <color theme="1"/>
        <rFont val="Arial"/>
        <family val="2"/>
      </rPr>
      <t>"II. Ejecutar todos los actos u operaciones correspondientes al objeto social de conformidad con lo previsto en las leyes y estos estatutos</t>
    </r>
    <r>
      <rPr>
        <sz val="9"/>
        <color theme="1"/>
        <rFont val="Arial"/>
        <family val="2"/>
      </rPr>
      <t xml:space="preserve">"  </t>
    </r>
    <r>
      <rPr>
        <i/>
        <sz val="9"/>
        <color theme="1"/>
        <rFont val="Arial"/>
        <family val="2"/>
      </rPr>
      <t xml:space="preserve">; </t>
    </r>
    <r>
      <rPr>
        <sz val="9"/>
        <color theme="1"/>
        <rFont val="Arial"/>
        <family val="2"/>
      </rPr>
      <t>así mismo al  revisar el certificado de existencia y representación legal, en el mismo no se identifica limitación alguna para suscribir contratos, en razon de la naturaleza o cuantía.</t>
    </r>
  </si>
  <si>
    <r>
      <rPr>
        <b/>
        <sz val="9"/>
        <color theme="1"/>
        <rFont val="Arial"/>
        <family val="2"/>
      </rPr>
      <t xml:space="preserve">CUMPLE: </t>
    </r>
    <r>
      <rPr>
        <sz val="9"/>
        <color theme="1"/>
        <rFont val="Arial"/>
        <family val="2"/>
      </rPr>
      <t>A reverso del  folio 6  de la propuesta, en el certificado de existencia y representación legal, se lee que</t>
    </r>
    <r>
      <rPr>
        <i/>
        <sz val="9"/>
        <color theme="1"/>
        <rFont val="Arial"/>
        <family val="2"/>
      </rPr>
      <t>"a. La sociedad tendrá como objeto  la explotación de la industria del transporte en todas sus modalidades por tierra, rios, mar y aire, de personas y cosas, a nivel nacional e internacional"</t>
    </r>
  </si>
  <si>
    <r>
      <rPr>
        <b/>
        <sz val="9"/>
        <color theme="1"/>
        <rFont val="Arial"/>
        <family val="2"/>
      </rPr>
      <t>CUMPLE:</t>
    </r>
    <r>
      <rPr>
        <sz val="9"/>
        <color theme="1"/>
        <rFont val="Arial"/>
        <family val="2"/>
      </rPr>
      <t xml:space="preserve"> Al reverso del folio 6 de la propuesta, en el  certificado de existencia y representación legal, se lee que la sociedad fue constituida el 18 de julio de 2013, y registrada en la cámara de comercio de Medellín, el 24 de julio de 2013, en el libro 9, bajo el número 13586.</t>
    </r>
  </si>
  <si>
    <r>
      <t xml:space="preserve">CUMPLE: </t>
    </r>
    <r>
      <rPr>
        <sz val="9"/>
        <color theme="1"/>
        <rFont val="Arial"/>
        <family val="2"/>
      </rPr>
      <t>Al reverso del folio 6 de la propuesta, en el certificado de existencia y represnetación legal, se lee que la sociedad tendra una duración indefinida.</t>
    </r>
  </si>
  <si>
    <r>
      <rPr>
        <b/>
        <sz val="9"/>
        <color theme="1"/>
        <rFont val="Arial"/>
        <family val="2"/>
      </rPr>
      <t xml:space="preserve">CUMPLE: </t>
    </r>
    <r>
      <rPr>
        <sz val="9"/>
        <color theme="1"/>
        <rFont val="Arial"/>
        <family val="2"/>
      </rPr>
      <t>A folio 17 a 18, de la propuesta, aporta Resolución  No. 010 del 12 de febrero del 2014 expedida por el ministerio de transporte dirección territorial Antioquia-Choco, mediante la cual se resolvió habilitar a la  empresa AS TRANSPORTES MUTIMODAL S.A.S, para operar como empresa de servicio público de Transporte Terrestre Automotor.</t>
    </r>
  </si>
  <si>
    <r>
      <rPr>
        <b/>
        <sz val="9"/>
        <rFont val="Arial"/>
        <family val="2"/>
      </rPr>
      <t xml:space="preserve">CUMPLE: </t>
    </r>
    <r>
      <rPr>
        <sz val="9"/>
        <rFont val="Arial"/>
        <family val="2"/>
      </rPr>
      <t>A folios 19 y 20 de la propuesta, aporta resolución No. 368 del 25 de septiembre de 2019, expedida por el ministerio de transporte dirección territorial Antioquia, mediante la cual resolvió reconocer el cambio de denomición de la empresa AS TRANSPORTE MULTIMODAL S.A.S por TRANSPORTES MULTIMODAL GROUP S.A.S y mantener la habilitación para la prestación del servicio público de transporte Terrestre Automotor en la modalidad especial.</t>
    </r>
  </si>
  <si>
    <r>
      <rPr>
        <b/>
        <sz val="9"/>
        <color theme="1"/>
        <rFont val="Arial"/>
        <family val="2"/>
      </rPr>
      <t>CUMPLE:</t>
    </r>
    <r>
      <rPr>
        <sz val="9"/>
        <color theme="1"/>
        <rFont val="Arial"/>
        <family val="2"/>
      </rPr>
      <t xml:space="preserve"> A folios 1 a 3, aporta Anexo No. 2, debidamente suscrito por el representante legal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</si>
  <si>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 40 a 43 de la propuesta, aporta anexo N°3 certificado de paz y salvo de aportes de seguridad social y parafiscales, debidamente suscrito por su representante legal.</t>
    </r>
  </si>
  <si>
    <r>
      <rPr>
        <b/>
        <sz val="9"/>
        <color theme="1"/>
        <rFont val="Arial"/>
        <family val="2"/>
      </rPr>
      <t xml:space="preserve">CUMPLE: </t>
    </r>
    <r>
      <rPr>
        <sz val="9"/>
        <color theme="1"/>
        <rFont val="Arial"/>
        <family val="2"/>
      </rPr>
      <t>A folios 36 y 37 de la propuesta, aporta certificados de la contraloría con códigos de verificación, 1036643760200212145218 y 900683508200212145252, con fecha de expedición del 12 de febrero de 2020; en el cual se lee que la sociedad y su representante legal no se encuentran reportados como responsable fiscal.</t>
    </r>
  </si>
  <si>
    <r>
      <rPr>
        <b/>
        <sz val="9"/>
        <color theme="1"/>
        <rFont val="Arial"/>
        <family val="2"/>
      </rPr>
      <t xml:space="preserve">CUMPLE: </t>
    </r>
    <r>
      <rPr>
        <sz val="9"/>
        <color theme="1"/>
        <rFont val="Arial"/>
        <family val="2"/>
      </rPr>
      <t>A folios 24 y 25 de la propuesta, aporta resolución N° 020 del 31 de enero de 2019 expedida por el ministerio de transporte dirección territorial Antioquia, mediante la cual resolvió ajustar la capacidad transportadora de la oferente; así mismo afolios 26 al 30 aporta certificado expedido por el RUNT en el cual se cetifica la capacidad transportadora de la sociedad proponente.</t>
    </r>
  </si>
  <si>
    <r>
      <rPr>
        <b/>
        <sz val="9"/>
        <color theme="1"/>
        <rFont val="Arial"/>
        <family val="2"/>
      </rPr>
      <t xml:space="preserve">CUMPLE: </t>
    </r>
    <r>
      <rPr>
        <sz val="9"/>
        <color theme="1"/>
        <rFont val="Arial"/>
        <family val="2"/>
      </rPr>
      <t>A folio 38 de la propuesta, aporta póliza N° 496-47-994000012523, expedida por la compañía Aseguradora Solidaria de Colombia, con un valor asegurado de $42.000.000, y una vigencia entre el 14 de febrero y el 25 de marzo de 2020.</t>
    </r>
  </si>
  <si>
    <r>
      <rPr>
        <b/>
        <sz val="9"/>
        <color theme="1"/>
        <rFont val="Arial"/>
        <family val="2"/>
      </rPr>
      <t xml:space="preserve">CUMPLE: </t>
    </r>
    <r>
      <rPr>
        <sz val="9"/>
        <color theme="1"/>
        <rFont val="Arial"/>
        <family val="2"/>
      </rPr>
      <t>A folio 58 y 59 de la propuesta, aporta póliza N° 90019982, expedida por la compañía Liberty Seguros, con un valor asegurado de $42.000.000, y una vigencia entre el 14 de febrero y el 09 de abril de 2020.</t>
    </r>
  </si>
  <si>
    <r>
      <t xml:space="preserve">APORTA: </t>
    </r>
    <r>
      <rPr>
        <sz val="9"/>
        <color theme="1"/>
        <rFont val="Arial"/>
        <family val="2"/>
      </rPr>
      <t xml:space="preserve">(FOLIOS 6 - 9) </t>
    </r>
  </si>
  <si>
    <r>
      <t xml:space="preserve">APORTA: </t>
    </r>
    <r>
      <rPr>
        <sz val="9"/>
        <color theme="1"/>
        <rFont val="Arial"/>
        <family val="2"/>
      </rPr>
      <t>(FOLIO 4 -5)</t>
    </r>
    <r>
      <rPr>
        <b/>
        <sz val="9"/>
        <color theme="1"/>
        <rFont val="Arial"/>
        <family val="2"/>
      </rPr>
      <t xml:space="preserve"> </t>
    </r>
  </si>
  <si>
    <r>
      <t>APORTA:</t>
    </r>
    <r>
      <rPr>
        <sz val="9"/>
        <color theme="1"/>
        <rFont val="Arial"/>
        <family val="2"/>
      </rPr>
      <t xml:space="preserve"> (FOLIOS 61-65)</t>
    </r>
    <r>
      <rPr>
        <b/>
        <sz val="9"/>
        <color theme="1"/>
        <rFont val="Arial"/>
        <family val="2"/>
      </rPr>
      <t xml:space="preserve"> </t>
    </r>
  </si>
  <si>
    <r>
      <t>APORTA:</t>
    </r>
    <r>
      <rPr>
        <sz val="9"/>
        <color theme="1"/>
        <rFont val="Arial"/>
        <family val="2"/>
      </rPr>
      <t xml:space="preserve"> (FOLIOS 1-3)</t>
    </r>
    <r>
      <rPr>
        <b/>
        <sz val="9"/>
        <color theme="1"/>
        <rFont val="Arial"/>
        <family val="2"/>
      </rPr>
      <t xml:space="preserve"> </t>
    </r>
  </si>
  <si>
    <r>
      <t xml:space="preserve">APORTA: </t>
    </r>
    <r>
      <rPr>
        <sz val="9"/>
        <color theme="1"/>
        <rFont val="Arial"/>
        <family val="2"/>
      </rPr>
      <t xml:space="preserve">(FOLIOS 17-18) </t>
    </r>
  </si>
  <si>
    <r>
      <t xml:space="preserve">APORTA: </t>
    </r>
    <r>
      <rPr>
        <sz val="9"/>
        <rFont val="Arial"/>
        <family val="2"/>
      </rPr>
      <t xml:space="preserve">(FOLIOS 17 - 20) </t>
    </r>
  </si>
  <si>
    <r>
      <rPr>
        <b/>
        <sz val="9"/>
        <color theme="1"/>
        <rFont val="Arial"/>
        <family val="2"/>
      </rPr>
      <t xml:space="preserve">CUMPLE: </t>
    </r>
    <r>
      <rPr>
        <sz val="9"/>
        <color theme="1"/>
        <rFont val="Arial"/>
        <family val="2"/>
      </rPr>
      <t>(FOLIOS 40 -43)</t>
    </r>
  </si>
  <si>
    <r>
      <t xml:space="preserve">APORTA: </t>
    </r>
    <r>
      <rPr>
        <sz val="9"/>
        <color theme="1"/>
        <rFont val="Arial"/>
        <family val="2"/>
      </rPr>
      <t>(FOLIOS 66 - 69)</t>
    </r>
    <r>
      <rPr>
        <b/>
        <sz val="9"/>
        <color theme="1"/>
        <rFont val="Arial"/>
        <family val="2"/>
      </rPr>
      <t xml:space="preserve"> </t>
    </r>
  </si>
  <si>
    <r>
      <t xml:space="preserve">APORTA: </t>
    </r>
    <r>
      <rPr>
        <sz val="9"/>
        <color theme="1"/>
        <rFont val="Arial"/>
        <family val="2"/>
      </rPr>
      <t xml:space="preserve">(FOLIOS 45 - 51) </t>
    </r>
  </si>
  <si>
    <r>
      <t>APORTA:</t>
    </r>
    <r>
      <rPr>
        <sz val="9"/>
        <color theme="1"/>
        <rFont val="Arial"/>
        <family val="2"/>
      </rPr>
      <t xml:space="preserve"> (FOLIOS 52 - 53) </t>
    </r>
  </si>
  <si>
    <r>
      <t xml:space="preserve">APORTA: </t>
    </r>
    <r>
      <rPr>
        <sz val="9"/>
        <color theme="1"/>
        <rFont val="Arial"/>
        <family val="2"/>
      </rPr>
      <t xml:space="preserve">(FOLIO 36 - 37) </t>
    </r>
  </si>
  <si>
    <r>
      <t xml:space="preserve">CUMPLE: </t>
    </r>
    <r>
      <rPr>
        <sz val="9"/>
        <color theme="1"/>
        <rFont val="Arial"/>
        <family val="2"/>
      </rPr>
      <t>(FOLIOS 24 - 30)</t>
    </r>
  </si>
  <si>
    <r>
      <rPr>
        <b/>
        <sz val="9"/>
        <color theme="1"/>
        <rFont val="Arial"/>
        <family val="2"/>
      </rPr>
      <t>CUMPLE:</t>
    </r>
    <r>
      <rPr>
        <sz val="9"/>
        <color theme="1"/>
        <rFont val="Arial"/>
        <family val="2"/>
      </rPr>
      <t xml:space="preserve">  A folio 3, en el certificado de existencia y representación legal, en relación con el objeto social, se lee que: </t>
    </r>
    <r>
      <rPr>
        <i/>
        <sz val="9"/>
        <color theme="1"/>
        <rFont val="Arial"/>
        <family val="2"/>
      </rPr>
      <t xml:space="preserve">"La sociedad será gerenciada, administrada y representada legalmente ante tercero por el representante legal, quien no tendrá restricciones de contratación por razón de la naturaleza"; </t>
    </r>
    <r>
      <rPr>
        <sz val="9"/>
        <color theme="1"/>
        <rFont val="Arial"/>
        <family val="2"/>
      </rPr>
      <t>así mismo al  revisar el certificado de existencia y representación legal, en el mismo no se identifica limitación alguna para suscribir contratos, en razon de la cuantía.</t>
    </r>
  </si>
  <si>
    <r>
      <rPr>
        <b/>
        <sz val="9"/>
        <color theme="1"/>
        <rFont val="Arial"/>
        <family val="2"/>
      </rPr>
      <t xml:space="preserve">CUMPLE: </t>
    </r>
    <r>
      <rPr>
        <sz val="9"/>
        <color theme="1"/>
        <rFont val="Arial"/>
        <family val="2"/>
      </rPr>
      <t>A folio 2  de la propuesta, en el certificado de existencia y representación legal, se lee que</t>
    </r>
    <r>
      <rPr>
        <i/>
        <sz val="9"/>
        <color theme="1"/>
        <rFont val="Arial"/>
        <family val="2"/>
      </rPr>
      <t>" La sociedad tendrá como obejeto la prestación de serviciosintegrales de lógistica para empresas mediante la asesoría, planificación, gestión y suministro de todo tipo de producto o servicio que sea indispensable, en especial el transporte terrestre automotor de personasy/o cosas en cualesquiera de las modalidades autorizadas por la autoridad competente"</t>
    </r>
  </si>
  <si>
    <r>
      <rPr>
        <b/>
        <sz val="9"/>
        <color theme="1"/>
        <rFont val="Arial"/>
        <family val="2"/>
      </rPr>
      <t>CUMPLE:</t>
    </r>
    <r>
      <rPr>
        <sz val="9"/>
        <color theme="1"/>
        <rFont val="Arial"/>
        <family val="2"/>
      </rPr>
      <t xml:space="preserve"> A folio 2 de la propuesta, en el  certificado de existencia y representación legal, se lee que la sociedad fue constituida el 18 de octubre de 2006, e inscrita inicialmente en la cámara de comercio de aburra sur, el 18 de octubre de 2006 y posteriormente registrada en la camara de comercio de Medellín el 25 de abril de 2012, en el libro 9 bajo el N° 7862.</t>
    </r>
  </si>
  <si>
    <r>
      <t xml:space="preserve">CUMPLE: </t>
    </r>
    <r>
      <rPr>
        <sz val="9"/>
        <color theme="1"/>
        <rFont val="Arial"/>
        <family val="2"/>
      </rPr>
      <t>A folio 2 de la propuesta, en el certificado de existencia y represnetación legal, se lee que la sociedad tendra una duración indefinida.</t>
    </r>
  </si>
  <si>
    <r>
      <rPr>
        <b/>
        <sz val="9"/>
        <color theme="1"/>
        <rFont val="Arial"/>
        <family val="2"/>
      </rPr>
      <t xml:space="preserve">CUMPLE: </t>
    </r>
    <r>
      <rPr>
        <sz val="9"/>
        <color theme="1"/>
        <rFont val="Arial"/>
        <family val="2"/>
      </rPr>
      <t>A folio 13 al 15, de la propuesta, aporta Resolución  No. 278 del 17 de septiembre de 2014 expedida por el ministerio de transporte dirección territorial Antioquia, mediante la cual se resolvió habilitar a la  empresa TURISMO EJECUTIVO JSL S.A.S, para operar como empresa de servicio público de Transporte Terrestre Automotor; Mediante la resolución N° 122 del 14 de agosto de 2015, se reconoció el cambio de razón social señalando como nuevo OPTIMA LOGISTICA INTEGRAL S.A.S</t>
    </r>
  </si>
  <si>
    <r>
      <rPr>
        <b/>
        <sz val="9"/>
        <color theme="1"/>
        <rFont val="Arial"/>
        <family val="2"/>
      </rPr>
      <t>CUMPLE:</t>
    </r>
    <r>
      <rPr>
        <sz val="9"/>
        <color theme="1"/>
        <rFont val="Arial"/>
        <family val="2"/>
      </rPr>
      <t xml:space="preserve"> A folios 9 a 11 aporta Anexo No. 2, debidamente suscrito por el representante legal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</si>
  <si>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folios 9 a 11, aporta Anexo No. 2, en el cual manifiesta que la sociedad no se encuentran en ninguna de las circunstancias señaladas.</t>
    </r>
  </si>
  <si>
    <r>
      <rPr>
        <b/>
        <sz val="9"/>
        <color theme="1"/>
        <rFont val="Arial"/>
        <family val="2"/>
      </rPr>
      <t xml:space="preserve">CUMPLE: </t>
    </r>
    <r>
      <rPr>
        <sz val="9"/>
        <color theme="1"/>
        <rFont val="Arial"/>
        <family val="2"/>
      </rPr>
      <t>A folio 18  de la propuesta, aporta anexo N°3 certificado de paz y salvo de aportes de seguridad social y parafiscales, debidamente suscrito por su representante legal.</t>
    </r>
  </si>
  <si>
    <r>
      <rPr>
        <b/>
        <sz val="9"/>
        <color theme="1"/>
        <rFont val="Arial"/>
        <family val="2"/>
      </rPr>
      <t xml:space="preserve">CUMPLE: </t>
    </r>
    <r>
      <rPr>
        <sz val="9"/>
        <color theme="1"/>
        <rFont val="Arial"/>
        <family val="2"/>
      </rPr>
      <t>A folios 36 y 37 de la propuesta, aporta certificados de la contraloría con códigos de verificación, 9001150696200211160104 y 4397026220021160139, con fecha de expedición del 11 de febrero de 2020; en el cual se lee que la sociedad y su representante legal no se encuentran reportados como responsable fiscal.</t>
    </r>
  </si>
  <si>
    <r>
      <rPr>
        <b/>
        <sz val="9"/>
        <color theme="1"/>
        <rFont val="Arial"/>
        <family val="2"/>
      </rPr>
      <t xml:space="preserve">CUMPLE: </t>
    </r>
    <r>
      <rPr>
        <sz val="9"/>
        <color theme="1"/>
        <rFont val="Arial"/>
        <family val="2"/>
      </rPr>
      <t>A folios 40 y 43 de la propuesta, aporta resolución N° 278 del 31 de octubre de 2018 expedida por el ministerio de transporte dirección territorial Antioquia, mediante la cual resolvió autorizar el incremento de la capacidad transportadora de la sociedad proponente.</t>
    </r>
  </si>
  <si>
    <r>
      <rPr>
        <b/>
        <sz val="9"/>
        <color theme="1"/>
        <rFont val="Arial"/>
        <family val="2"/>
      </rPr>
      <t xml:space="preserve">CUMPLE: </t>
    </r>
    <r>
      <rPr>
        <sz val="9"/>
        <color theme="1"/>
        <rFont val="Arial"/>
        <family val="2"/>
      </rPr>
      <t>A folio 46 a 51 de la propuesta, aporta póliza N° 520-47-994000041902, expedida por la compañía Aseguradora Solidaria, con un valor asegurado de $42.000.000, y una vigencia entre el 14 de febrero y el 14 de marzo de 2020.</t>
    </r>
  </si>
  <si>
    <r>
      <t xml:space="preserve">APORTA: </t>
    </r>
    <r>
      <rPr>
        <sz val="9"/>
        <color theme="1"/>
        <rFont val="Arial"/>
        <family val="2"/>
      </rPr>
      <t xml:space="preserve">(FOLIOS 1 -6) </t>
    </r>
  </si>
  <si>
    <r>
      <t xml:space="preserve">APORTA: </t>
    </r>
    <r>
      <rPr>
        <sz val="9"/>
        <color theme="1"/>
        <rFont val="Arial"/>
        <family val="2"/>
      </rPr>
      <t>(FOLIO 61-62)</t>
    </r>
    <r>
      <rPr>
        <b/>
        <sz val="9"/>
        <color theme="1"/>
        <rFont val="Arial"/>
        <family val="2"/>
      </rPr>
      <t xml:space="preserve"> </t>
    </r>
  </si>
  <si>
    <r>
      <t>APORTA:</t>
    </r>
    <r>
      <rPr>
        <sz val="9"/>
        <color theme="1"/>
        <rFont val="Arial"/>
        <family val="2"/>
      </rPr>
      <t xml:space="preserve"> (FOLIOS 55-60)</t>
    </r>
    <r>
      <rPr>
        <b/>
        <sz val="9"/>
        <color theme="1"/>
        <rFont val="Arial"/>
        <family val="2"/>
      </rPr>
      <t xml:space="preserve"> </t>
    </r>
  </si>
  <si>
    <r>
      <t>APORTA:</t>
    </r>
    <r>
      <rPr>
        <sz val="9"/>
        <color theme="1"/>
        <rFont val="Arial"/>
        <family val="2"/>
      </rPr>
      <t xml:space="preserve"> (FOLIOS 9-11)</t>
    </r>
    <r>
      <rPr>
        <b/>
        <sz val="9"/>
        <color theme="1"/>
        <rFont val="Arial"/>
        <family val="2"/>
      </rPr>
      <t xml:space="preserve"> </t>
    </r>
  </si>
  <si>
    <r>
      <t xml:space="preserve">APORTA: </t>
    </r>
    <r>
      <rPr>
        <sz val="9"/>
        <color theme="1"/>
        <rFont val="Arial"/>
        <family val="2"/>
      </rPr>
      <t xml:space="preserve">(FOLIOS 13-15) </t>
    </r>
  </si>
  <si>
    <r>
      <rPr>
        <b/>
        <sz val="9"/>
        <color theme="1"/>
        <rFont val="Arial"/>
        <family val="2"/>
      </rPr>
      <t xml:space="preserve">CUMPLE: </t>
    </r>
    <r>
      <rPr>
        <sz val="9"/>
        <color theme="1"/>
        <rFont val="Arial"/>
        <family val="2"/>
      </rPr>
      <t>(FOLIO 18)</t>
    </r>
  </si>
  <si>
    <r>
      <t xml:space="preserve">APORTA: </t>
    </r>
    <r>
      <rPr>
        <sz val="9"/>
        <color theme="1"/>
        <rFont val="Arial"/>
        <family val="2"/>
      </rPr>
      <t>(FOLIOS 52-54)</t>
    </r>
    <r>
      <rPr>
        <b/>
        <sz val="9"/>
        <color theme="1"/>
        <rFont val="Arial"/>
        <family val="2"/>
      </rPr>
      <t xml:space="preserve"> </t>
    </r>
  </si>
  <si>
    <r>
      <t xml:space="preserve">APORTA: </t>
    </r>
    <r>
      <rPr>
        <sz val="9"/>
        <color theme="1"/>
        <rFont val="Arial"/>
        <family val="2"/>
      </rPr>
      <t xml:space="preserve">(FOLIOS 19-29 ) </t>
    </r>
  </si>
  <si>
    <r>
      <t>APORTA:</t>
    </r>
    <r>
      <rPr>
        <sz val="9"/>
        <color theme="1"/>
        <rFont val="Arial"/>
        <family val="2"/>
      </rPr>
      <t xml:space="preserve"> (FOLIO 31-35) </t>
    </r>
  </si>
  <si>
    <r>
      <t xml:space="preserve">CUMPLE: </t>
    </r>
    <r>
      <rPr>
        <sz val="9"/>
        <color theme="1"/>
        <rFont val="Arial"/>
        <family val="2"/>
      </rPr>
      <t>(FOLIOS 40-43)</t>
    </r>
  </si>
  <si>
    <r>
      <rPr>
        <b/>
        <sz val="9"/>
        <color theme="1"/>
        <rFont val="Arial"/>
        <family val="2"/>
      </rPr>
      <t>CUMPLE:</t>
    </r>
    <r>
      <rPr>
        <sz val="9"/>
        <color theme="1"/>
        <rFont val="Arial"/>
        <family val="2"/>
      </rPr>
      <t xml:space="preserve"> (FOLIOS 1-4), aporta certificado de existencia y representación legal en el cual se verifica la constitución de una Sociedad comercial de responsabilidad limitada, la cual posteriormente se transformará para establecer su actual régimen como Sociedad por Acciones Simplificadas.</t>
    </r>
  </si>
  <si>
    <r>
      <rPr>
        <b/>
        <sz val="9"/>
        <color theme="1"/>
        <rFont val="Arial"/>
        <family val="2"/>
      </rPr>
      <t>CUMPLE:</t>
    </r>
    <r>
      <rPr>
        <sz val="9"/>
        <color theme="1"/>
        <rFont val="Arial"/>
        <family val="2"/>
      </rPr>
      <t xml:space="preserve"> (FOLIOS 1 - 6), aporta certificado de existencia y representación legal en el cual se verifica la constitución de una Empresa Unipersonal, la cual posteriormente se transformará para establecer su actual régimen como Sociedad por Acciones Simplificadas.</t>
    </r>
  </si>
  <si>
    <r>
      <rPr>
        <b/>
        <sz val="9"/>
        <color theme="1"/>
        <rFont val="Arial"/>
        <family val="2"/>
      </rPr>
      <t>CUMPLE:</t>
    </r>
    <r>
      <rPr>
        <sz val="9"/>
        <color theme="1"/>
        <rFont val="Arial"/>
        <family val="2"/>
      </rPr>
      <t xml:space="preserve">  A folio 2, en el certificado de existencia y representación legal, en relación con el objeto social, se lee que: </t>
    </r>
    <r>
      <rPr>
        <i/>
        <sz val="9"/>
        <color theme="1"/>
        <rFont val="Arial"/>
        <family val="2"/>
      </rPr>
      <t>"El represenante legal principal no tendrá restricción de contratación por razón de la naturaleza ni de a cuantia de los actos que celebre. por lo tanto; se entenderá que el representante legal podrá celebrar o ejecutar todos los actos y contratos comprendidos en el objeto social".</t>
    </r>
  </si>
  <si>
    <r>
      <rPr>
        <b/>
        <sz val="9"/>
        <color theme="1"/>
        <rFont val="Arial"/>
        <family val="2"/>
      </rPr>
      <t xml:space="preserve">CUMPLE: </t>
    </r>
    <r>
      <rPr>
        <sz val="9"/>
        <color theme="1"/>
        <rFont val="Arial"/>
        <family val="2"/>
      </rPr>
      <t>A reverso de folio 1 de la propuesta, en el certificado de existencia y representación legal, se lee que</t>
    </r>
    <r>
      <rPr>
        <i/>
        <sz val="9"/>
        <color theme="1"/>
        <rFont val="Arial"/>
        <family val="2"/>
      </rPr>
      <t>" La sociedad tendrá como objeto principal las siguientes actividaes: a. Prestar el servicio de transporte reglamentado en Colombia en cualquiera de sus modalidades como; transporte especial (...)".</t>
    </r>
  </si>
  <si>
    <r>
      <rPr>
        <b/>
        <sz val="9"/>
        <color theme="1"/>
        <rFont val="Arial"/>
        <family val="2"/>
      </rPr>
      <t>CUMPLE:</t>
    </r>
    <r>
      <rPr>
        <sz val="9"/>
        <color theme="1"/>
        <rFont val="Arial"/>
        <family val="2"/>
      </rPr>
      <t xml:space="preserve"> Al reverso del folio 1 de la propuesta, en el  certificado de existencia y representación legal, se lee que la sociedad fue constituida el 06 de junio de 2001, e inscrita inicialmente en la cámara de comercio de Bogotá, el 07 de junio de 2001 y posteriormente registrada en la camara de comercio de Medellín el 27 de octubre de 2014, en el libro 9 bajo el N° 20284.</t>
    </r>
  </si>
  <si>
    <r>
      <rPr>
        <b/>
        <sz val="9"/>
        <color theme="1"/>
        <rFont val="Arial"/>
        <family val="2"/>
      </rPr>
      <t xml:space="preserve">CUMPLE: </t>
    </r>
    <r>
      <rPr>
        <sz val="9"/>
        <color theme="1"/>
        <rFont val="Arial"/>
        <family val="2"/>
      </rPr>
      <t>A folio 17 a 18, de la propuesta, aporta Resolución  No. 4920 del 12 de octubre de 2001 expedida por el ministerio de transporte dirección territorial Cundinamarca, mediante la cual se resolvió habilitar como  empresa de servicio públi de transporte terrestre automotor especial a la sociedad SETRANSVEL LTDA,  Mediante la resolución N° 009 del 11 de febrero de 2016 expedida por el ministerio de transporte dirección territorial Antioquia,  se reconoció el cambio de razón social por ALIANZA TERRESTRE S.A.S.</t>
    </r>
  </si>
  <si>
    <r>
      <rPr>
        <b/>
        <sz val="9"/>
        <rFont val="Arial"/>
        <family val="2"/>
      </rPr>
      <t xml:space="preserve">CUMPLE: </t>
    </r>
    <r>
      <rPr>
        <sz val="9"/>
        <rFont val="Arial"/>
        <family val="2"/>
      </rPr>
      <t>A folios 21 a 23 de la propuesta, aporta resolución No. 073 del 19 de marzo de 2019, expedida por el ministerio de transporte dirección territorial Antioquia, mediante la cual resolvió mantener la habilitación para la prestación del servicio público de transporte Terrestre Automotor en la modalidad especial concedida a la empresa ALIANZA TERRESTRE S.A.S</t>
    </r>
  </si>
  <si>
    <r>
      <rPr>
        <b/>
        <sz val="9"/>
        <color theme="1"/>
        <rFont val="Arial"/>
        <family val="2"/>
      </rPr>
      <t>CUMPLE:</t>
    </r>
    <r>
      <rPr>
        <sz val="9"/>
        <color theme="1"/>
        <rFont val="Arial"/>
        <family val="2"/>
      </rPr>
      <t xml:space="preserve"> A folios 13 a 15 aporta Anexo No. 2, debidamente suscrito por el representante legal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</si>
  <si>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folios 13 a 15, aporta Anexo No. 2, en el cual manifiesta que la sociedad no se encuentran en ninguna de las circunstancias señaladas.</t>
    </r>
  </si>
  <si>
    <r>
      <rPr>
        <b/>
        <sz val="9"/>
        <color theme="1"/>
        <rFont val="Arial"/>
        <family val="2"/>
      </rPr>
      <t xml:space="preserve">CUMPLE: </t>
    </r>
    <r>
      <rPr>
        <sz val="9"/>
        <color theme="1"/>
        <rFont val="Arial"/>
        <family val="2"/>
      </rPr>
      <t>A folio 24 a 27  de la propuesta, aporta anexo N°3 certificado de paz y salvo de aportes de seguridad social y parafiscales, debidamente suscrito por su revisor fiscal.</t>
    </r>
  </si>
  <si>
    <r>
      <rPr>
        <b/>
        <sz val="9"/>
        <color theme="1"/>
        <rFont val="Arial"/>
        <family val="2"/>
      </rPr>
      <t xml:space="preserve">CUMPLE: </t>
    </r>
    <r>
      <rPr>
        <sz val="9"/>
        <color theme="1"/>
        <rFont val="Arial"/>
        <family val="2"/>
      </rPr>
      <t>A folios 47 a 48 de la propuesta, aporta certificados de la contraloría con códigos de verificación, 8300873712200207120751 y 98555937200207120659, con fecha de expedición del 07 de febrero de 2020; en el cual se lee que la sociedad y su representante legal no se encuentran reportados como responsable fiscal.</t>
    </r>
  </si>
  <si>
    <r>
      <rPr>
        <b/>
        <sz val="9"/>
        <color theme="1"/>
        <rFont val="Arial"/>
        <family val="2"/>
      </rPr>
      <t xml:space="preserve">CUMPLE: </t>
    </r>
    <r>
      <rPr>
        <sz val="9"/>
        <color theme="1"/>
        <rFont val="Arial"/>
        <family val="2"/>
      </rPr>
      <t>A folios 53 y 56 de la propuesta, aporta resolución N° 256 del 10 de julio de 2019 expedida por el ministerio de transporte dirección territorial Antioquia, mediante la cual resolvió autorizar el incremento de la capacidad transportadora de la sociedad proponente; así mismo a folio 57 a 61 aporta certificado expedido por el RUNT mediante el cual se certifica la capacidad transportadora del proponente.</t>
    </r>
  </si>
  <si>
    <r>
      <rPr>
        <b/>
        <sz val="9"/>
        <color theme="1"/>
        <rFont val="Arial"/>
        <family val="2"/>
      </rPr>
      <t xml:space="preserve">CUMPLE: </t>
    </r>
    <r>
      <rPr>
        <sz val="9"/>
        <color theme="1"/>
        <rFont val="Arial"/>
        <family val="2"/>
      </rPr>
      <t>A folio 66 de la propuesta, aporta póliza N° 520-47-994000041866, expedida por la compañía Aseguradora Solidaria, con un valor asegurado de $42.000.000, y una vigencia entre el 14 de febrero y el 14 de marzo de 2020.</t>
    </r>
  </si>
  <si>
    <r>
      <t xml:space="preserve">APORTA: </t>
    </r>
    <r>
      <rPr>
        <sz val="9"/>
        <color theme="1"/>
        <rFont val="Arial"/>
        <family val="2"/>
      </rPr>
      <t xml:space="preserve">(FOLIOS 1 -5) </t>
    </r>
  </si>
  <si>
    <r>
      <t xml:space="preserve">APORTA: </t>
    </r>
    <r>
      <rPr>
        <sz val="9"/>
        <color theme="1"/>
        <rFont val="Arial"/>
        <family val="2"/>
      </rPr>
      <t>(FOLIO 5 -6)</t>
    </r>
    <r>
      <rPr>
        <b/>
        <sz val="9"/>
        <color theme="1"/>
        <rFont val="Arial"/>
        <family val="2"/>
      </rPr>
      <t xml:space="preserve"> </t>
    </r>
  </si>
  <si>
    <r>
      <t>APORTA:</t>
    </r>
    <r>
      <rPr>
        <sz val="9"/>
        <color theme="1"/>
        <rFont val="Arial"/>
        <family val="2"/>
      </rPr>
      <t xml:space="preserve"> (FOLIOS 7 -12)</t>
    </r>
    <r>
      <rPr>
        <b/>
        <sz val="9"/>
        <color theme="1"/>
        <rFont val="Arial"/>
        <family val="2"/>
      </rPr>
      <t xml:space="preserve"> </t>
    </r>
  </si>
  <si>
    <r>
      <t>APORTA:</t>
    </r>
    <r>
      <rPr>
        <sz val="9"/>
        <color theme="1"/>
        <rFont val="Arial"/>
        <family val="2"/>
      </rPr>
      <t xml:space="preserve"> (FOLIOS 13- 15)</t>
    </r>
    <r>
      <rPr>
        <b/>
        <sz val="9"/>
        <color theme="1"/>
        <rFont val="Arial"/>
        <family val="2"/>
      </rPr>
      <t xml:space="preserve"> </t>
    </r>
  </si>
  <si>
    <r>
      <t xml:space="preserve">APORTA: </t>
    </r>
    <r>
      <rPr>
        <sz val="9"/>
        <color theme="1"/>
        <rFont val="Arial"/>
        <family val="2"/>
      </rPr>
      <t xml:space="preserve">(FOLIOS 17-20) </t>
    </r>
  </si>
  <si>
    <r>
      <t xml:space="preserve">APORTA: </t>
    </r>
    <r>
      <rPr>
        <sz val="9"/>
        <rFont val="Arial"/>
        <family val="2"/>
      </rPr>
      <t>(FOLIOS 21-23)</t>
    </r>
  </si>
  <si>
    <r>
      <rPr>
        <b/>
        <sz val="9"/>
        <color theme="1"/>
        <rFont val="Arial"/>
        <family val="2"/>
      </rPr>
      <t xml:space="preserve">CUMPLE: </t>
    </r>
    <r>
      <rPr>
        <sz val="9"/>
        <color theme="1"/>
        <rFont val="Arial"/>
        <family val="2"/>
      </rPr>
      <t>(FOLIO 24-27)</t>
    </r>
  </si>
  <si>
    <r>
      <t xml:space="preserve">APORTA: </t>
    </r>
    <r>
      <rPr>
        <sz val="9"/>
        <color theme="1"/>
        <rFont val="Arial"/>
        <family val="2"/>
      </rPr>
      <t>(FOLIOS 28-31)</t>
    </r>
    <r>
      <rPr>
        <b/>
        <sz val="9"/>
        <color theme="1"/>
        <rFont val="Arial"/>
        <family val="2"/>
      </rPr>
      <t xml:space="preserve"> </t>
    </r>
  </si>
  <si>
    <r>
      <t xml:space="preserve">APORTA: </t>
    </r>
    <r>
      <rPr>
        <sz val="9"/>
        <color theme="1"/>
        <rFont val="Arial"/>
        <family val="2"/>
      </rPr>
      <t xml:space="preserve">(FOLIOS 32-40 ) </t>
    </r>
  </si>
  <si>
    <r>
      <t xml:space="preserve">APORTA: </t>
    </r>
    <r>
      <rPr>
        <sz val="9"/>
        <rFont val="Arial"/>
        <family val="2"/>
      </rPr>
      <t xml:space="preserve">(FOLIO 41) </t>
    </r>
  </si>
  <si>
    <r>
      <t>APORTA:</t>
    </r>
    <r>
      <rPr>
        <sz val="9"/>
        <color theme="1"/>
        <rFont val="Arial"/>
        <family val="2"/>
      </rPr>
      <t xml:space="preserve"> (FOLIO 42-43) </t>
    </r>
  </si>
  <si>
    <r>
      <t>APORTA:</t>
    </r>
    <r>
      <rPr>
        <sz val="9"/>
        <color theme="1"/>
        <rFont val="Arial"/>
        <family val="2"/>
      </rPr>
      <t xml:space="preserve"> (FOLIO 44-46) </t>
    </r>
  </si>
  <si>
    <r>
      <t xml:space="preserve">APORTA: </t>
    </r>
    <r>
      <rPr>
        <sz val="9"/>
        <color theme="1"/>
        <rFont val="Arial"/>
        <family val="2"/>
      </rPr>
      <t xml:space="preserve">(FOLIO 47-48) </t>
    </r>
  </si>
  <si>
    <r>
      <t xml:space="preserve">CUMPLE: </t>
    </r>
    <r>
      <rPr>
        <sz val="9"/>
        <color theme="1"/>
        <rFont val="Arial"/>
        <family val="2"/>
      </rPr>
      <t>(FOLIOS 53-61)</t>
    </r>
  </si>
  <si>
    <r>
      <rPr>
        <b/>
        <sz val="9"/>
        <color theme="1"/>
        <rFont val="Arial"/>
        <family val="2"/>
      </rPr>
      <t>CUMPLE:</t>
    </r>
    <r>
      <rPr>
        <sz val="9"/>
        <color theme="1"/>
        <rFont val="Arial"/>
        <family val="2"/>
      </rPr>
      <t xml:space="preserve"> (FOLIOS 1 a 6), aporta certificado de existencia y representación legal en el cual se verifica la inscripcion de una entidad sin animo de lucro.</t>
    </r>
  </si>
  <si>
    <r>
      <rPr>
        <b/>
        <sz val="9"/>
        <color theme="1"/>
        <rFont val="Arial"/>
        <family val="2"/>
      </rPr>
      <t>CUMPLE:</t>
    </r>
    <r>
      <rPr>
        <sz val="9"/>
        <color theme="1"/>
        <rFont val="Arial"/>
        <family val="2"/>
      </rPr>
      <t xml:space="preserve">  Al reverso del folio 3, en el certificado de existencia y representación legal, se lee que: </t>
    </r>
    <r>
      <rPr>
        <i/>
        <sz val="9"/>
        <color theme="1"/>
        <rFont val="Arial"/>
        <family val="2"/>
      </rPr>
      <t xml:space="preserve">"El gerente es el representate lega de la cooperativa principal ejecutar de las decisiones de la asamblea general y del concejo de administración (…)"; </t>
    </r>
    <r>
      <rPr>
        <sz val="9"/>
        <color theme="1"/>
        <rFont val="Arial"/>
        <family val="2"/>
      </rPr>
      <t xml:space="preserve">a folio 3 se lee que </t>
    </r>
    <r>
      <rPr>
        <i/>
        <sz val="9"/>
        <color theme="1"/>
        <rFont val="Arial"/>
        <family val="2"/>
      </rPr>
      <t xml:space="preserve">"Entre las funciones del concejo de administración esta la de: "Autorizar al representante legal para celebrar contratos hasta por 400 SMLMV, si el contrato supera este tope se aprobará por la mayoría de miembros del concejo de administración por medio de acta de apropiación en cada caso concreto"; </t>
    </r>
    <r>
      <rPr>
        <sz val="9"/>
        <color theme="1"/>
        <rFont val="Arial"/>
        <family val="2"/>
      </rPr>
      <t>a folio 7 de la propuesta obra extracto de acta N° 217 del concejo de administración en la cual se autoriza de maneja unanime al representante legal de la proponente para suscribir contratos con la Universidad de Antioquia sin límite de cuantia.</t>
    </r>
  </si>
  <si>
    <r>
      <rPr>
        <b/>
        <sz val="9"/>
        <color theme="1"/>
        <rFont val="Arial"/>
        <family val="2"/>
      </rPr>
      <t>CUMPLE:</t>
    </r>
    <r>
      <rPr>
        <sz val="9"/>
        <color theme="1"/>
        <rFont val="Arial"/>
        <family val="2"/>
      </rPr>
      <t xml:space="preserve"> Al reverso del folio 1 de la propuesta, en el  certificado de existencia y representación legal, se lee que la cooperativa fue constituida el 11 de diciembre de 2001, e inscrita inicialmente en la cámara de comercio de Medellín, el 09 de enero de 2002 en el libro 1 bajo el N° 24.</t>
    </r>
  </si>
  <si>
    <r>
      <rPr>
        <b/>
        <sz val="9"/>
        <color theme="1"/>
        <rFont val="Arial"/>
        <family val="2"/>
      </rPr>
      <t xml:space="preserve">CUMPLE: </t>
    </r>
    <r>
      <rPr>
        <sz val="9"/>
        <color theme="1"/>
        <rFont val="Arial"/>
        <family val="2"/>
      </rPr>
      <t>A folio 11 a 12, de la propuesta, aporta Resolución  No. 212 del 07 de mayo de 2002 expedida por el ministerio de transporte dirección territorial Antioquia, mediante la cual se concedió habilitación y permiso a la proponente para operar como empresa de transporte público de pasajeros en la forma de contratación de servicios especial.</t>
    </r>
  </si>
  <si>
    <r>
      <rPr>
        <b/>
        <sz val="9"/>
        <rFont val="Arial"/>
        <family val="2"/>
      </rPr>
      <t xml:space="preserve">CUMPLE: </t>
    </r>
    <r>
      <rPr>
        <sz val="9"/>
        <rFont val="Arial"/>
        <family val="2"/>
      </rPr>
      <t>A folios 13 a 15 de la propuesta, aporta resolución No. 446 del 31 de diciembre de 2019, expedida por el ministerio de transporte dirección territorial Antioquia, mediante la cual resolvió mantener la habilitación para la prestación del servicio público de transporte Terrestre Automotor en la modalidad especial concedida a la empresa oferente.</t>
    </r>
  </si>
  <si>
    <r>
      <rPr>
        <b/>
        <sz val="9"/>
        <color theme="1"/>
        <rFont val="Arial"/>
        <family val="2"/>
      </rPr>
      <t>CUMPLE:</t>
    </r>
    <r>
      <rPr>
        <sz val="9"/>
        <color theme="1"/>
        <rFont val="Arial"/>
        <family val="2"/>
      </rPr>
      <t xml:space="preserve"> A folios 08 a 10 aporta Anexo No. 2, debidamente suscrito por el representante legal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</si>
  <si>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folios 8 a 10, aporta Anexo No. 2, en el cual manifiesta que la sociedad no se encuentran en ninguna de las circunstancias señaladas.</t>
    </r>
  </si>
  <si>
    <r>
      <rPr>
        <b/>
        <sz val="9"/>
        <color theme="1"/>
        <rFont val="Arial"/>
        <family val="2"/>
      </rPr>
      <t xml:space="preserve">CUMPLE: </t>
    </r>
    <r>
      <rPr>
        <sz val="9"/>
        <color theme="1"/>
        <rFont val="Arial"/>
        <family val="2"/>
      </rPr>
      <t>A folio 16 a 17  de la propuesta, aporta certificado de paz y salvo de aportes de seguridad social y parafiscales, debidamente suscrito por su revisor fiscal.</t>
    </r>
  </si>
  <si>
    <r>
      <rPr>
        <b/>
        <sz val="9"/>
        <color theme="1"/>
        <rFont val="Arial"/>
        <family val="2"/>
      </rPr>
      <t>CUMPLE:</t>
    </r>
    <r>
      <rPr>
        <sz val="9"/>
        <color theme="1"/>
        <rFont val="Arial"/>
        <family val="2"/>
      </rPr>
      <t xml:space="preserve"> A folio 29 de la propuesta, aporta anexo N° 5, debidamente diligenciado, en el cual relaciona la ejecución de contratos con el EDU por  1,301,67 SMLMV, con INMEL por 1,749,65, SMLMV y con RADIAN  por 729,85 SMLMV los cuales fueron verificados en el RUP, que reposa a folios 18 a 28.</t>
    </r>
  </si>
  <si>
    <r>
      <rPr>
        <b/>
        <sz val="9"/>
        <color theme="1"/>
        <rFont val="Arial"/>
        <family val="2"/>
      </rPr>
      <t xml:space="preserve">CUMPLE: </t>
    </r>
    <r>
      <rPr>
        <sz val="9"/>
        <color theme="1"/>
        <rFont val="Arial"/>
        <family val="2"/>
      </rPr>
      <t>A folios 36 a 37 de la propuesta, aporta certificados de la contraloría con códigos de verificación, 8110314964200128154233 y 1020448368200128154143, con fecha de expedición del 28 de enero de 2020; en el cual se lee que la sociedad y su representante legal no se encuentran reportados como responsable fiscal.</t>
    </r>
  </si>
  <si>
    <r>
      <rPr>
        <b/>
        <sz val="9"/>
        <color theme="1"/>
        <rFont val="Arial"/>
        <family val="2"/>
      </rPr>
      <t xml:space="preserve">CUMPLE: </t>
    </r>
    <r>
      <rPr>
        <sz val="9"/>
        <color theme="1"/>
        <rFont val="Arial"/>
        <family val="2"/>
      </rPr>
      <t>A folios 42 de la propuesta, aporta certificado expedido por el director territorial de Antioquia  del ministerio de transporte mediate el cual certifica la capacidad transportadores de proponente; así mismo a folio 43 a 45 aporta certificado expedido por el RUNT mediante el cual se certifica la capacidad transportadora del proponente.</t>
    </r>
  </si>
  <si>
    <r>
      <rPr>
        <b/>
        <sz val="9"/>
        <color theme="1"/>
        <rFont val="Arial"/>
        <family val="2"/>
      </rPr>
      <t xml:space="preserve">CUMPLE: </t>
    </r>
    <r>
      <rPr>
        <sz val="9"/>
        <color theme="1"/>
        <rFont val="Arial"/>
        <family val="2"/>
      </rPr>
      <t>A folio 48 de la propuesta, aporta póliza N° 535-47-994000001704, expedida por la compañía Aseguradora Solidaria, con un valor asegurado de $42.000.000, y una vigencia entre el 14 de febrero y el 14 de junio de 2020.</t>
    </r>
  </si>
  <si>
    <r>
      <t xml:space="preserve">APORTA: </t>
    </r>
    <r>
      <rPr>
        <sz val="9"/>
        <color theme="1"/>
        <rFont val="Arial"/>
        <family val="2"/>
      </rPr>
      <t xml:space="preserve">(FOLIOS 1 - 6) </t>
    </r>
  </si>
  <si>
    <r>
      <rPr>
        <b/>
        <sz val="9"/>
        <color theme="1"/>
        <rFont val="Arial"/>
        <family val="2"/>
      </rPr>
      <t xml:space="preserve">APORTA: </t>
    </r>
    <r>
      <rPr>
        <sz val="9"/>
        <color theme="1"/>
        <rFont val="Arial"/>
        <family val="2"/>
      </rPr>
      <t>(FOLIO 7)</t>
    </r>
  </si>
  <si>
    <r>
      <t xml:space="preserve">APORTA: </t>
    </r>
    <r>
      <rPr>
        <sz val="9"/>
        <color theme="1"/>
        <rFont val="Arial"/>
        <family val="2"/>
      </rPr>
      <t>(FOLIO 51)</t>
    </r>
    <r>
      <rPr>
        <b/>
        <sz val="9"/>
        <color theme="1"/>
        <rFont val="Arial"/>
        <family val="2"/>
      </rPr>
      <t xml:space="preserve"> </t>
    </r>
  </si>
  <si>
    <r>
      <t>APORTA:</t>
    </r>
    <r>
      <rPr>
        <sz val="9"/>
        <color theme="1"/>
        <rFont val="Arial"/>
        <family val="2"/>
      </rPr>
      <t xml:space="preserve"> (FOLIOS 52-54)</t>
    </r>
    <r>
      <rPr>
        <b/>
        <sz val="9"/>
        <color theme="1"/>
        <rFont val="Arial"/>
        <family val="2"/>
      </rPr>
      <t xml:space="preserve"> </t>
    </r>
  </si>
  <si>
    <r>
      <t>APORTA:</t>
    </r>
    <r>
      <rPr>
        <sz val="9"/>
        <color theme="1"/>
        <rFont val="Arial"/>
        <family val="2"/>
      </rPr>
      <t xml:space="preserve"> (FOLIOS 8-10)</t>
    </r>
    <r>
      <rPr>
        <b/>
        <sz val="9"/>
        <color theme="1"/>
        <rFont val="Arial"/>
        <family val="2"/>
      </rPr>
      <t xml:space="preserve"> </t>
    </r>
  </si>
  <si>
    <r>
      <t xml:space="preserve">APORTA: </t>
    </r>
    <r>
      <rPr>
        <sz val="9"/>
        <color theme="1"/>
        <rFont val="Arial"/>
        <family val="2"/>
      </rPr>
      <t xml:space="preserve">(FOLIOS 11-12) </t>
    </r>
  </si>
  <si>
    <r>
      <t xml:space="preserve">APORTA: </t>
    </r>
    <r>
      <rPr>
        <sz val="9"/>
        <rFont val="Arial"/>
        <family val="2"/>
      </rPr>
      <t>(FOLIOS 13-15)</t>
    </r>
  </si>
  <si>
    <r>
      <rPr>
        <b/>
        <sz val="9"/>
        <color theme="1"/>
        <rFont val="Arial"/>
        <family val="2"/>
      </rPr>
      <t xml:space="preserve">CUMPLE: </t>
    </r>
    <r>
      <rPr>
        <sz val="9"/>
        <color theme="1"/>
        <rFont val="Arial"/>
        <family val="2"/>
      </rPr>
      <t>(FOLIO 16-17)</t>
    </r>
  </si>
  <si>
    <r>
      <t xml:space="preserve">APORTA: </t>
    </r>
    <r>
      <rPr>
        <sz val="9"/>
        <color theme="1"/>
        <rFont val="Arial"/>
        <family val="2"/>
      </rPr>
      <t>(FOLIOS 57-61)</t>
    </r>
    <r>
      <rPr>
        <b/>
        <sz val="9"/>
        <color theme="1"/>
        <rFont val="Arial"/>
        <family val="2"/>
      </rPr>
      <t xml:space="preserve"> </t>
    </r>
  </si>
  <si>
    <r>
      <t xml:space="preserve">APORTA: </t>
    </r>
    <r>
      <rPr>
        <sz val="9"/>
        <color theme="1"/>
        <rFont val="Arial"/>
        <family val="2"/>
      </rPr>
      <t xml:space="preserve">(FOLIOS 18-28) </t>
    </r>
  </si>
  <si>
    <r>
      <t xml:space="preserve">APORTA: </t>
    </r>
    <r>
      <rPr>
        <sz val="9"/>
        <rFont val="Arial"/>
        <family val="2"/>
      </rPr>
      <t xml:space="preserve">(FOLIO 29) </t>
    </r>
  </si>
  <si>
    <r>
      <t>APORTA:</t>
    </r>
    <r>
      <rPr>
        <sz val="9"/>
        <color theme="1"/>
        <rFont val="Arial"/>
        <family val="2"/>
      </rPr>
      <t xml:space="preserve"> (FOLIO 30-35) </t>
    </r>
  </si>
  <si>
    <r>
      <t>APORTA:</t>
    </r>
    <r>
      <rPr>
        <sz val="9"/>
        <color theme="1"/>
        <rFont val="Arial"/>
        <family val="2"/>
      </rPr>
      <t xml:space="preserve"> (FOLIO 55-56) </t>
    </r>
  </si>
  <si>
    <r>
      <t xml:space="preserve">APORTA: </t>
    </r>
    <r>
      <rPr>
        <sz val="9"/>
        <color theme="1"/>
        <rFont val="Arial"/>
        <family val="2"/>
      </rPr>
      <t xml:space="preserve">(FOLIO 36-37) </t>
    </r>
  </si>
  <si>
    <r>
      <t xml:space="preserve">APORTE: </t>
    </r>
    <r>
      <rPr>
        <sz val="9"/>
        <color theme="1"/>
        <rFont val="Arial"/>
        <family val="2"/>
      </rPr>
      <t>(FOLIOS 42-45)</t>
    </r>
  </si>
  <si>
    <r>
      <rPr>
        <b/>
        <sz val="9"/>
        <color theme="1"/>
        <rFont val="Arial"/>
        <family val="2"/>
      </rPr>
      <t>CUMPLE:</t>
    </r>
    <r>
      <rPr>
        <sz val="9"/>
        <color theme="1"/>
        <rFont val="Arial"/>
        <family val="2"/>
      </rPr>
      <t xml:space="preserve"> (FOLIOS 4 a 11), aporta certificado de existencia y representación legal en el cual se verifica la constitución de una sociedad comercial de responsabilidad Ltda,  la cual posteriormente se transformará para establecer su actual régimen como Sociedad por Acciones Simplificadas</t>
    </r>
  </si>
  <si>
    <r>
      <rPr>
        <b/>
        <sz val="9"/>
        <color theme="1"/>
        <rFont val="Arial"/>
        <family val="2"/>
      </rPr>
      <t xml:space="preserve">CUMPLE: </t>
    </r>
    <r>
      <rPr>
        <sz val="9"/>
        <color theme="1"/>
        <rFont val="Arial"/>
        <family val="2"/>
      </rPr>
      <t>A folios 2 de la propuesta, en relación al objeto social en el certificado de existencia y representación legal, se lee que la proponente podrá</t>
    </r>
    <r>
      <rPr>
        <i/>
        <sz val="9"/>
        <color theme="1"/>
        <rFont val="Arial"/>
        <family val="2"/>
      </rPr>
      <t xml:space="preserve"> "Prestar el servicios de transporte de pasajeros y de carga a traves de celebración de contratos con personas naturales y juridicas". </t>
    </r>
  </si>
  <si>
    <r>
      <rPr>
        <b/>
        <sz val="9"/>
        <color theme="1"/>
        <rFont val="Arial"/>
        <family val="2"/>
      </rPr>
      <t>CUMPLE:</t>
    </r>
    <r>
      <rPr>
        <sz val="9"/>
        <color theme="1"/>
        <rFont val="Arial"/>
        <family val="2"/>
      </rPr>
      <t xml:space="preserve">  A folio 7 de la propuesta, en el certificado de existencia y representación legal, en relación con el objeto social, se lee que: </t>
    </r>
    <r>
      <rPr>
        <i/>
        <sz val="9"/>
        <color theme="1"/>
        <rFont val="Arial"/>
        <family val="2"/>
      </rPr>
      <t>"La sociedad será gerenciada, administrada y representada legalmente ante terceros por el representante legal, quien no tendrá restricciones de contratación por razon de la naturaleza ni de la cuantía de los actos que celebre. Por lo tanto se entenderá que el representante podrá celebrar o ejecutar todos lo actos y contratos comprendidos en el objeto social".</t>
    </r>
  </si>
  <si>
    <r>
      <rPr>
        <b/>
        <sz val="9"/>
        <color theme="1"/>
        <rFont val="Arial"/>
        <family val="2"/>
      </rPr>
      <t xml:space="preserve">CUMPLE: </t>
    </r>
    <r>
      <rPr>
        <sz val="9"/>
        <color theme="1"/>
        <rFont val="Arial"/>
        <family val="2"/>
      </rPr>
      <t>A folios 5 de la propuesta, en relación al objeto social en el certificado de existencia y representación legal, se lee que</t>
    </r>
    <r>
      <rPr>
        <i/>
        <sz val="9"/>
        <color theme="1"/>
        <rFont val="Arial"/>
        <family val="2"/>
      </rPr>
      <t xml:space="preserve"> "La sociedad tendrá como objeto el desarrollo de la actividad de transporte de pasajeros en tas (sic)diferentes modalidades (...)"</t>
    </r>
  </si>
  <si>
    <r>
      <rPr>
        <b/>
        <sz val="9"/>
        <color theme="1"/>
        <rFont val="Arial"/>
        <family val="2"/>
      </rPr>
      <t>CUMPLE:</t>
    </r>
    <r>
      <rPr>
        <sz val="9"/>
        <color theme="1"/>
        <rFont val="Arial"/>
        <family val="2"/>
      </rPr>
      <t xml:space="preserve"> Al folio 5 de la propuesta, en el  certificado de existencia y representación legal, se lee que sociedad  fue inscrita en la camara de comercio de Medellín el 20 de junio de 1997.</t>
    </r>
  </si>
  <si>
    <r>
      <rPr>
        <b/>
        <sz val="9"/>
        <color theme="1"/>
        <rFont val="Arial"/>
        <family val="2"/>
      </rPr>
      <t xml:space="preserve">CUMPLE: </t>
    </r>
    <r>
      <rPr>
        <sz val="9"/>
        <color theme="1"/>
        <rFont val="Arial"/>
        <family val="2"/>
      </rPr>
      <t>A folio 19 a 22, de la propuesta, aporta Resolución  No. 200 del 23 de mayo de 2001 expedida por el ministerio de transporte dirección territorial Antioquia, mediante la cual se concedió habilitación y permiso a la proponente para operar como empresa de transporte público de pasajeros en la forma de contratación de servicios especial.</t>
    </r>
  </si>
  <si>
    <r>
      <rPr>
        <b/>
        <sz val="9"/>
        <rFont val="Arial"/>
        <family val="2"/>
      </rPr>
      <t xml:space="preserve">CUMPLE: </t>
    </r>
    <r>
      <rPr>
        <sz val="9"/>
        <rFont val="Arial"/>
        <family val="2"/>
      </rPr>
      <t>A folios 23 a 25 de la propuesta, aporta resolución No. 379 del 15 de octubre de 2019, expedida por el ministerio de transporte dirección territorial Antioquia, mediante la cual resolvió mantener la habilitación para la prestación del servicio público de transporte Terrestre Automotor en la modalidad especial concedida a la empresa oferente.</t>
    </r>
  </si>
  <si>
    <r>
      <rPr>
        <b/>
        <sz val="9"/>
        <color theme="1"/>
        <rFont val="Arial"/>
        <family val="2"/>
      </rPr>
      <t xml:space="preserve">CUMPLE: </t>
    </r>
    <r>
      <rPr>
        <sz val="9"/>
        <color theme="1"/>
        <rFont val="Arial"/>
        <family val="2"/>
      </rPr>
      <t>A folio 26-28 de la propuesta, aporta Anexo N°3 de paz y salvo de aportes de seguridad social y parafiscales, debidamente suscrito por su revisor fiscal y representante legal.</t>
    </r>
  </si>
  <si>
    <r>
      <rPr>
        <b/>
        <sz val="9"/>
        <color theme="1"/>
        <rFont val="Arial"/>
        <family val="2"/>
      </rPr>
      <t>CUMPLE:</t>
    </r>
    <r>
      <rPr>
        <sz val="9"/>
        <color theme="1"/>
        <rFont val="Arial"/>
        <family val="2"/>
      </rPr>
      <t xml:space="preserve"> A folio 84 de la propuesta, aporta anexo N° 5, debidamente diligenciado, en el cual relaciona la ejecución de contratos con el Politecnico Jaime Isaza Cadavid  por  479,30 SMLMV, con Municipio de Barbosa por 802,41, SMLMV, los cuales fueron verificados en el RUP, que reposa a folios 49 a 83.</t>
    </r>
  </si>
  <si>
    <r>
      <rPr>
        <b/>
        <sz val="9"/>
        <color theme="1"/>
        <rFont val="Arial"/>
        <family val="2"/>
      </rPr>
      <t xml:space="preserve">CUMPLE: </t>
    </r>
    <r>
      <rPr>
        <sz val="9"/>
        <color theme="1"/>
        <rFont val="Arial"/>
        <family val="2"/>
      </rPr>
      <t>A folios 47 a 48 de la propuesta, aporta certificados de la contraloría con códigos de verificación, 8110105251200210095252 y 71905162200210095135, con fecha de expedición del 10 de febrero de 2020; en el cual se lee que la sociedad y su representante legal no se encuentran reportados como responsable fiscal.</t>
    </r>
  </si>
  <si>
    <r>
      <rPr>
        <b/>
        <sz val="9"/>
        <color theme="1"/>
        <rFont val="Arial"/>
        <family val="2"/>
      </rPr>
      <t xml:space="preserve">CUMPLE: </t>
    </r>
    <r>
      <rPr>
        <sz val="9"/>
        <color theme="1"/>
        <rFont val="Arial"/>
        <family val="2"/>
      </rPr>
      <t>A folios 37 a 43 de la propuesta, aporta certificado expedido por el RUNT mediante el cual se certifica la capacidad transportadora del proponente.</t>
    </r>
  </si>
  <si>
    <r>
      <rPr>
        <b/>
        <sz val="9"/>
        <color theme="1"/>
        <rFont val="Arial"/>
        <family val="2"/>
      </rPr>
      <t xml:space="preserve">CUMPLE: </t>
    </r>
    <r>
      <rPr>
        <sz val="9"/>
        <color theme="1"/>
        <rFont val="Arial"/>
        <family val="2"/>
      </rPr>
      <t>A folio 29 a 36 de la propuesta, aporta póliza N° M-100110916, expedida por la compañía Seguros Mundial, con un valor asegurado de $42.000.000, y una vigencia entre el 14 de febrero y el 30 de marzo de 2020.</t>
    </r>
  </si>
  <si>
    <r>
      <t xml:space="preserve">APORTA: </t>
    </r>
    <r>
      <rPr>
        <sz val="9"/>
        <color theme="1"/>
        <rFont val="Arial"/>
        <family val="2"/>
      </rPr>
      <t xml:space="preserve">(FOLIOS 4 - 11) </t>
    </r>
  </si>
  <si>
    <t>NO APLICA</t>
  </si>
  <si>
    <r>
      <t>APORTA:</t>
    </r>
    <r>
      <rPr>
        <sz val="9"/>
        <color theme="1"/>
        <rFont val="Arial"/>
        <family val="2"/>
      </rPr>
      <t xml:space="preserve"> (FOLIOS 14-17)</t>
    </r>
    <r>
      <rPr>
        <b/>
        <sz val="9"/>
        <color theme="1"/>
        <rFont val="Arial"/>
        <family val="2"/>
      </rPr>
      <t xml:space="preserve"> </t>
    </r>
  </si>
  <si>
    <r>
      <t xml:space="preserve">APORTA: </t>
    </r>
    <r>
      <rPr>
        <sz val="9"/>
        <color theme="1"/>
        <rFont val="Arial"/>
        <family val="2"/>
      </rPr>
      <t>(FOLIO 12 13)</t>
    </r>
    <r>
      <rPr>
        <b/>
        <sz val="9"/>
        <color theme="1"/>
        <rFont val="Arial"/>
        <family val="2"/>
      </rPr>
      <t xml:space="preserve"> </t>
    </r>
  </si>
  <si>
    <r>
      <t xml:space="preserve">APORTA: </t>
    </r>
    <r>
      <rPr>
        <sz val="9"/>
        <color theme="1"/>
        <rFont val="Arial"/>
        <family val="2"/>
      </rPr>
      <t xml:space="preserve">(FOLIOS 19-22) </t>
    </r>
  </si>
  <si>
    <r>
      <t xml:space="preserve">APORTA: </t>
    </r>
    <r>
      <rPr>
        <sz val="9"/>
        <rFont val="Arial"/>
        <family val="2"/>
      </rPr>
      <t>(FOLIOS 23-25)</t>
    </r>
  </si>
  <si>
    <r>
      <rPr>
        <b/>
        <sz val="9"/>
        <color theme="1"/>
        <rFont val="Arial"/>
        <family val="2"/>
      </rPr>
      <t xml:space="preserve">CUMPLE: </t>
    </r>
    <r>
      <rPr>
        <sz val="9"/>
        <color theme="1"/>
        <rFont val="Arial"/>
        <family val="2"/>
      </rPr>
      <t>(FOLIO 26-28)</t>
    </r>
  </si>
  <si>
    <r>
      <t xml:space="preserve">APORTA: </t>
    </r>
    <r>
      <rPr>
        <sz val="9"/>
        <color theme="1"/>
        <rFont val="Arial"/>
        <family val="2"/>
      </rPr>
      <t>(FOLIOS 91-93)</t>
    </r>
    <r>
      <rPr>
        <b/>
        <sz val="9"/>
        <color theme="1"/>
        <rFont val="Arial"/>
        <family val="2"/>
      </rPr>
      <t xml:space="preserve"> </t>
    </r>
  </si>
  <si>
    <r>
      <t xml:space="preserve">APORTA: </t>
    </r>
    <r>
      <rPr>
        <sz val="9"/>
        <color theme="1"/>
        <rFont val="Arial"/>
        <family val="2"/>
      </rPr>
      <t xml:space="preserve">(FOLIOS 49-83) </t>
    </r>
  </si>
  <si>
    <r>
      <t xml:space="preserve">APORTA: </t>
    </r>
    <r>
      <rPr>
        <sz val="9"/>
        <rFont val="Arial"/>
        <family val="2"/>
      </rPr>
      <t xml:space="preserve">(FOLIO 84) </t>
    </r>
  </si>
  <si>
    <r>
      <t>APORTA:</t>
    </r>
    <r>
      <rPr>
        <sz val="9"/>
        <color theme="1"/>
        <rFont val="Arial"/>
        <family val="2"/>
      </rPr>
      <t xml:space="preserve"> (FOLIO 85-87) </t>
    </r>
  </si>
  <si>
    <r>
      <t>APORTA:</t>
    </r>
    <r>
      <rPr>
        <sz val="9"/>
        <color theme="1"/>
        <rFont val="Arial"/>
        <family val="2"/>
      </rPr>
      <t xml:space="preserve"> (FOLIO 88-90) </t>
    </r>
  </si>
  <si>
    <r>
      <t xml:space="preserve">APORTA: </t>
    </r>
    <r>
      <rPr>
        <sz val="9"/>
        <color theme="1"/>
        <rFont val="Arial"/>
        <family val="2"/>
      </rPr>
      <t xml:space="preserve">(FOLIO 45-46) </t>
    </r>
  </si>
  <si>
    <r>
      <t xml:space="preserve">APORTE: </t>
    </r>
    <r>
      <rPr>
        <sz val="9"/>
        <color theme="1"/>
        <rFont val="Arial"/>
        <family val="2"/>
      </rPr>
      <t>(FOLIOS 37-43)</t>
    </r>
  </si>
  <si>
    <r>
      <rPr>
        <b/>
        <sz val="9"/>
        <color theme="1"/>
        <rFont val="Arial"/>
        <family val="2"/>
      </rPr>
      <t>CUMPLE:</t>
    </r>
    <r>
      <rPr>
        <sz val="9"/>
        <color theme="1"/>
        <rFont val="Arial"/>
        <family val="2"/>
      </rPr>
      <t xml:space="preserve"> (FOLIOS 2 a 10), aporta certificado de existencia y representación legal en el cual se verifica la constitución de una entidad Sin Animo de Lucro.</t>
    </r>
  </si>
  <si>
    <r>
      <rPr>
        <b/>
        <sz val="9"/>
        <color theme="1"/>
        <rFont val="Arial"/>
        <family val="2"/>
      </rPr>
      <t>CUMPLE:</t>
    </r>
    <r>
      <rPr>
        <sz val="9"/>
        <color theme="1"/>
        <rFont val="Arial"/>
        <family val="2"/>
      </rPr>
      <t xml:space="preserve">  A folio 6 de la propuesta, en el certificado de existencia y representación legal, en relación con el objeto social, se lee que: </t>
    </r>
    <r>
      <rPr>
        <i/>
        <sz val="9"/>
        <color theme="1"/>
        <rFont val="Arial"/>
        <family val="2"/>
      </rPr>
      <t>"En el gerente se entiende delegado el mas amplio poder para administrar y representar a la asociación por consiguiente, tendrá atribuciones suficientes para ordenar que se ejecuten o celebren cualquier acto o contratos comprendido entre el objeto social (...)".</t>
    </r>
  </si>
  <si>
    <r>
      <rPr>
        <b/>
        <sz val="9"/>
        <color theme="1"/>
        <rFont val="Arial"/>
        <family val="2"/>
      </rPr>
      <t xml:space="preserve">CUMPLE: </t>
    </r>
    <r>
      <rPr>
        <sz val="9"/>
        <color theme="1"/>
        <rFont val="Arial"/>
        <family val="2"/>
      </rPr>
      <t>A folio 4 de la propuesta, en relación al objeto social en el certificado de existencia y representación legal, se lee que</t>
    </r>
    <r>
      <rPr>
        <i/>
        <sz val="9"/>
        <color theme="1"/>
        <rFont val="Arial"/>
        <family val="2"/>
      </rPr>
      <t xml:space="preserve"> "La asociación tendrá como objeto el desarrollo de la actividad de transporte terrestre, aéreo, marítimo, fluvial y férreo, en modalidades de pasajeros, mixto y carga, en forma de contratación colectiva o individual en servicios especiales (...)"</t>
    </r>
  </si>
  <si>
    <r>
      <rPr>
        <b/>
        <sz val="9"/>
        <color theme="1"/>
        <rFont val="Arial"/>
        <family val="2"/>
      </rPr>
      <t>CUMPLE:</t>
    </r>
    <r>
      <rPr>
        <sz val="9"/>
        <color theme="1"/>
        <rFont val="Arial"/>
        <family val="2"/>
      </rPr>
      <t xml:space="preserve"> Al folio 3 de la propuesta, en el  certificado de existencia y representación legal, se lee que la entidad se constituyó el 10 de octubre de 2002 y fue registrada en la camara de comercio de Medellín el 19 de noviembre de 2002 en el libro 1 bajo el n° 3731.</t>
    </r>
  </si>
  <si>
    <r>
      <t xml:space="preserve">CUMPLE: </t>
    </r>
    <r>
      <rPr>
        <sz val="9"/>
        <color theme="1"/>
        <rFont val="Arial"/>
        <family val="2"/>
      </rPr>
      <t>A reverso del folio 5 de la propuesta, en el certificado de existencia y representación legal, se lee que la sociedad tendra una duración indefinida.</t>
    </r>
  </si>
  <si>
    <r>
      <t xml:space="preserve">CUMPLE: </t>
    </r>
    <r>
      <rPr>
        <sz val="9"/>
        <color theme="1"/>
        <rFont val="Arial"/>
        <family val="2"/>
      </rPr>
      <t>A folio 3 de la propuesta, en el certificado de existencia y representación legal, se lee que la sociedad tendra una duración hasta diciembre 31 año 2065.</t>
    </r>
  </si>
  <si>
    <r>
      <rPr>
        <b/>
        <sz val="9"/>
        <color theme="1"/>
        <rFont val="Arial"/>
        <family val="2"/>
      </rPr>
      <t xml:space="preserve">CUMPLE: </t>
    </r>
    <r>
      <rPr>
        <sz val="9"/>
        <color theme="1"/>
        <rFont val="Arial"/>
        <family val="2"/>
      </rPr>
      <t>A folios 22 a 25, de la propuesta, aporta Resolución  No. 344 del 30 de diciembre de 2004 expedida por el ministerio de transporte dirección territorial Antioquia, mediante la cual se resolvió habilitar a la oferente para operar como empresa de transporte público automotor especial.</t>
    </r>
  </si>
  <si>
    <r>
      <rPr>
        <b/>
        <sz val="9"/>
        <rFont val="Arial"/>
        <family val="2"/>
      </rPr>
      <t xml:space="preserve">CUMPLE: </t>
    </r>
    <r>
      <rPr>
        <sz val="9"/>
        <rFont val="Arial"/>
        <family val="2"/>
      </rPr>
      <t>A folios 26 a 28 de la propuesta, aporta resolución No. 139 del 12 de abril de 2019, expedida por el ministerio de transporte dirección territorial Antioquia, mediante la cual resolvió reconocer el cambio de sigla a la empresa ASOCIACION DE TRANSPORTADORES ESPECIALES "ASTRALES" por "ASTRANSPORTES" e igualmente se resolvió mantener la habilitación para la prestación del servicio público de transporte Terrestre Automotor en la modalidad especial concedida a la empresa oferente.</t>
    </r>
  </si>
  <si>
    <r>
      <rPr>
        <b/>
        <sz val="9"/>
        <rFont val="Arial"/>
        <family val="2"/>
      </rPr>
      <t>CUMPLE:</t>
    </r>
    <r>
      <rPr>
        <sz val="9"/>
        <rFont val="Arial"/>
        <family val="2"/>
      </rPr>
      <t xml:space="preserve"> A folios 13 a 15 aporta Anexo No. 2, debidamente suscrito por el representante legal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</si>
  <si>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 57 a 60 de la propuesta, aporta Anexo N°3 de paz y salvo de aportes de seguridad social y parafiscales, debidamente suscrito por su revisor fiscal.</t>
    </r>
  </si>
  <si>
    <r>
      <rPr>
        <b/>
        <sz val="9"/>
        <color theme="1"/>
        <rFont val="Arial"/>
        <family val="2"/>
      </rPr>
      <t>CUMPLE:</t>
    </r>
    <r>
      <rPr>
        <sz val="9"/>
        <color theme="1"/>
        <rFont val="Arial"/>
        <family val="2"/>
      </rPr>
      <t xml:space="preserve"> A folio 83 de la propuesta, aporta anexo N° 5, debidamente diligenciado, en el cual relaciona la ejecución de contratos con El Municipio de Medellín  por  21,860,80 SMLMV bajo la modalidad de unión temporal con una participación del 18% y con el Municipio de Medellín por 17,172,06 SMLMV de unión temporal con una participación del 30%, los cuales fueron verificados en el RUP, que reposa a folios 61 a 81.</t>
    </r>
  </si>
  <si>
    <r>
      <rPr>
        <b/>
        <sz val="9"/>
        <color theme="1"/>
        <rFont val="Arial"/>
        <family val="2"/>
      </rPr>
      <t xml:space="preserve">CUMPLE: </t>
    </r>
    <r>
      <rPr>
        <sz val="9"/>
        <color theme="1"/>
        <rFont val="Arial"/>
        <family val="2"/>
      </rPr>
      <t>A folios 92 a 93 de la propuesta, aporta certificados de la contraloría con códigos de verificación, 8110365159200115093029 y 71772022200115093126, con fecha de expedición del 15 de enero de 2020; en el cual se lee que la sociedad y su representante legal no se encuentran reportados como responsable fiscal.</t>
    </r>
  </si>
  <si>
    <r>
      <rPr>
        <b/>
        <sz val="9"/>
        <color theme="1"/>
        <rFont val="Arial"/>
        <family val="2"/>
      </rPr>
      <t xml:space="preserve">CUMPLE: </t>
    </r>
    <r>
      <rPr>
        <sz val="9"/>
        <color theme="1"/>
        <rFont val="Arial"/>
        <family val="2"/>
      </rPr>
      <t>A folios 29 a 48 de la propuesta, aporta certificado expedido por el RUNT mediante el cual se certifica la capacidad transportadora del proponente.</t>
    </r>
  </si>
  <si>
    <r>
      <rPr>
        <b/>
        <sz val="9"/>
        <color theme="1"/>
        <rFont val="Arial"/>
        <family val="2"/>
      </rPr>
      <t xml:space="preserve">CUMPLE: </t>
    </r>
    <r>
      <rPr>
        <sz val="9"/>
        <color theme="1"/>
        <rFont val="Arial"/>
        <family val="2"/>
      </rPr>
      <t>A folios 95 a 96 de la propuesta, aporta póliza N° 90020237, expedida por la compañía Liberty Seguros, con un valor asegurado de $42.000.000, y una vigencia entre el 14 de febrero y el 09 de abril de 2020.</t>
    </r>
  </si>
  <si>
    <r>
      <t xml:space="preserve">APORTA: </t>
    </r>
    <r>
      <rPr>
        <sz val="9"/>
        <color theme="1"/>
        <rFont val="Arial"/>
        <family val="2"/>
      </rPr>
      <t xml:space="preserve">(FOLIOS 2 - 10) </t>
    </r>
  </si>
  <si>
    <r>
      <t xml:space="preserve">APORTA: </t>
    </r>
    <r>
      <rPr>
        <sz val="9"/>
        <color theme="1"/>
        <rFont val="Arial"/>
        <family val="2"/>
      </rPr>
      <t>(FOLIO 11-12</t>
    </r>
    <r>
      <rPr>
        <b/>
        <sz val="9"/>
        <color theme="1"/>
        <rFont val="Arial"/>
        <family val="2"/>
      </rPr>
      <t xml:space="preserve"> </t>
    </r>
  </si>
  <si>
    <r>
      <t>APORTA:</t>
    </r>
    <r>
      <rPr>
        <sz val="9"/>
        <color theme="1"/>
        <rFont val="Arial"/>
        <family val="2"/>
      </rPr>
      <t xml:space="preserve"> (FOLIOS 17-21)</t>
    </r>
    <r>
      <rPr>
        <b/>
        <sz val="9"/>
        <color theme="1"/>
        <rFont val="Arial"/>
        <family val="2"/>
      </rPr>
      <t xml:space="preserve"> </t>
    </r>
  </si>
  <si>
    <r>
      <t>APORTA:</t>
    </r>
    <r>
      <rPr>
        <sz val="9"/>
        <color theme="1"/>
        <rFont val="Arial"/>
        <family val="2"/>
      </rPr>
      <t xml:space="preserve"> (FOLIOS 13-15)</t>
    </r>
  </si>
  <si>
    <r>
      <t xml:space="preserve">APORTA: </t>
    </r>
    <r>
      <rPr>
        <sz val="9"/>
        <color theme="1"/>
        <rFont val="Arial"/>
        <family val="2"/>
      </rPr>
      <t xml:space="preserve">(FOLIOS 22-25) </t>
    </r>
  </si>
  <si>
    <r>
      <t xml:space="preserve">APORTA: </t>
    </r>
    <r>
      <rPr>
        <sz val="9"/>
        <rFont val="Arial"/>
        <family val="2"/>
      </rPr>
      <t>(FOLIOS 26-28)</t>
    </r>
  </si>
  <si>
    <r>
      <rPr>
        <b/>
        <sz val="9"/>
        <color theme="1"/>
        <rFont val="Arial"/>
        <family val="2"/>
      </rPr>
      <t xml:space="preserve">CUMPLE: </t>
    </r>
    <r>
      <rPr>
        <sz val="9"/>
        <color theme="1"/>
        <rFont val="Arial"/>
        <family val="2"/>
      </rPr>
      <t>(FOLIO 57-60)</t>
    </r>
  </si>
  <si>
    <r>
      <t xml:space="preserve">APORTA: </t>
    </r>
    <r>
      <rPr>
        <sz val="9"/>
        <color theme="1"/>
        <rFont val="Arial"/>
        <family val="2"/>
      </rPr>
      <t>(FOLIOS 49-56)</t>
    </r>
    <r>
      <rPr>
        <b/>
        <sz val="9"/>
        <color theme="1"/>
        <rFont val="Arial"/>
        <family val="2"/>
      </rPr>
      <t xml:space="preserve"> </t>
    </r>
  </si>
  <si>
    <r>
      <t xml:space="preserve">APORTA: </t>
    </r>
    <r>
      <rPr>
        <sz val="9"/>
        <color theme="1"/>
        <rFont val="Arial"/>
        <family val="2"/>
      </rPr>
      <t xml:space="preserve">(FOLIOS 61-81) </t>
    </r>
  </si>
  <si>
    <r>
      <t xml:space="preserve">APORTA: </t>
    </r>
    <r>
      <rPr>
        <sz val="9"/>
        <rFont val="Arial"/>
        <family val="2"/>
      </rPr>
      <t xml:space="preserve">(FOLIO 83) </t>
    </r>
  </si>
  <si>
    <r>
      <t>APORTA:</t>
    </r>
    <r>
      <rPr>
        <sz val="9"/>
        <color theme="1"/>
        <rFont val="Arial"/>
        <family val="2"/>
      </rPr>
      <t xml:space="preserve"> (FOLIO 84-87) </t>
    </r>
  </si>
  <si>
    <r>
      <t xml:space="preserve">APORTA: </t>
    </r>
    <r>
      <rPr>
        <sz val="9"/>
        <color theme="1"/>
        <rFont val="Arial"/>
        <family val="2"/>
      </rPr>
      <t xml:space="preserve">(FOLIO 92-93) </t>
    </r>
  </si>
  <si>
    <r>
      <t xml:space="preserve">APORTE: </t>
    </r>
    <r>
      <rPr>
        <sz val="9"/>
        <color theme="1"/>
        <rFont val="Arial"/>
        <family val="2"/>
      </rPr>
      <t>(FOLIOS 29-48)</t>
    </r>
  </si>
  <si>
    <r>
      <t>APORT</t>
    </r>
    <r>
      <rPr>
        <b/>
        <sz val="9"/>
        <rFont val="Arial"/>
        <family val="2"/>
      </rPr>
      <t xml:space="preserve">A: </t>
    </r>
    <r>
      <rPr>
        <sz val="9"/>
        <rFont val="Arial"/>
        <family val="2"/>
      </rPr>
      <t>(FOLIOS 132 - 133)</t>
    </r>
    <r>
      <rPr>
        <sz val="9"/>
        <color rgb="FFFF0000"/>
        <rFont val="Arial"/>
        <family val="2"/>
      </rPr>
      <t xml:space="preserve"> </t>
    </r>
  </si>
  <si>
    <r>
      <rPr>
        <b/>
        <sz val="9"/>
        <color theme="1"/>
        <rFont val="Arial"/>
        <family val="2"/>
      </rPr>
      <t xml:space="preserve">CUMPLE: </t>
    </r>
    <r>
      <rPr>
        <sz val="9"/>
        <color theme="1"/>
        <rFont val="Arial"/>
        <family val="2"/>
      </rPr>
      <t>A folio 90 de la propuesta, aporta certificado de paz y salvo de aportes de seguridad social y parafiscales, debidamente suscrito por su revisor fiscal.</t>
    </r>
  </si>
  <si>
    <r>
      <t xml:space="preserve">APORTA: </t>
    </r>
    <r>
      <rPr>
        <sz val="9"/>
        <color theme="1"/>
        <rFont val="Arial"/>
        <family val="2"/>
      </rPr>
      <t xml:space="preserve">(FOLIOS 90) </t>
    </r>
  </si>
  <si>
    <r>
      <rPr>
        <b/>
        <sz val="9"/>
        <rFont val="Arial"/>
        <family val="2"/>
      </rPr>
      <t>CUMPLE:</t>
    </r>
    <r>
      <rPr>
        <sz val="9"/>
        <rFont val="Arial"/>
        <family val="2"/>
      </rPr>
      <t xml:space="preserve"> A folios 47 y 48 de la propuesta, aporta anexo No. 5, debidamente diligenciado, en el cual relaciona la ejecución de contratos  con Universidad CES por 596,43 y 519,92 SMLMV, y con FUREL S.A.,  por 1.476,66 y 1.843,77; contratos que fueron verificados en el RUP, que reposa a folios 35 a 46,</t>
    </r>
  </si>
  <si>
    <r>
      <rPr>
        <b/>
        <sz val="9"/>
        <color theme="1"/>
        <rFont val="Arial"/>
        <family val="2"/>
      </rPr>
      <t xml:space="preserve">CUMPLE: </t>
    </r>
    <r>
      <rPr>
        <sz val="9"/>
        <color theme="1"/>
        <rFont val="Arial"/>
        <family val="2"/>
      </rPr>
      <t>A folios 56 - 56, aporta póliza N° 90020261, expedida por la compañía Liberty Seguros, con un valor asegurado de $42.000.000, y una vigencia entre el 14 de febrero y el 09 de abril de 2020.</t>
    </r>
  </si>
  <si>
    <r>
      <t xml:space="preserve">APORTA: </t>
    </r>
    <r>
      <rPr>
        <sz val="9"/>
        <color theme="1"/>
        <rFont val="Arial"/>
        <family val="2"/>
      </rPr>
      <t xml:space="preserve">(FOLIOS 57 - 58) </t>
    </r>
  </si>
  <si>
    <r>
      <rPr>
        <b/>
        <sz val="9"/>
        <color theme="1"/>
        <rFont val="Arial"/>
        <family val="2"/>
      </rPr>
      <t>CUMPLE:</t>
    </r>
    <r>
      <rPr>
        <sz val="9"/>
        <color theme="1"/>
        <rFont val="Arial"/>
        <family val="2"/>
      </rPr>
      <t xml:space="preserve"> A folio 45 de la propuesta, aporta anexo N° 5, debidamente diligenciado, en el cual relaciona la ejecución de contratos con CORNARE por 1.868,81 y 1.390 SMLMV; los cuales fueron verificados el el RUP, que reposa a folios 17 a 27. </t>
    </r>
  </si>
  <si>
    <r>
      <t xml:space="preserve">APORTA: </t>
    </r>
    <r>
      <rPr>
        <sz val="9"/>
        <color theme="1"/>
        <rFont val="Arial"/>
        <family val="2"/>
      </rPr>
      <t>(FOLIOS 48)</t>
    </r>
    <r>
      <rPr>
        <b/>
        <sz val="9"/>
        <color theme="1"/>
        <rFont val="Arial"/>
        <family val="2"/>
      </rPr>
      <t xml:space="preserve"> </t>
    </r>
  </si>
  <si>
    <r>
      <t>APORTA:</t>
    </r>
    <r>
      <rPr>
        <sz val="9"/>
        <color theme="1"/>
        <rFont val="Arial"/>
        <family val="2"/>
      </rPr>
      <t xml:space="preserve"> (FOLIOS 49 - 51)</t>
    </r>
    <r>
      <rPr>
        <b/>
        <sz val="9"/>
        <color theme="1"/>
        <rFont val="Arial"/>
        <family val="2"/>
      </rPr>
      <t xml:space="preserve"> </t>
    </r>
  </si>
  <si>
    <r>
      <t xml:space="preserve">APORTA: </t>
    </r>
    <r>
      <rPr>
        <sz val="9"/>
        <color theme="1"/>
        <rFont val="Arial"/>
        <family val="2"/>
      </rPr>
      <t xml:space="preserve">(FOLIO 45) </t>
    </r>
  </si>
  <si>
    <r>
      <t xml:space="preserve">APORTA: </t>
    </r>
    <r>
      <rPr>
        <sz val="9"/>
        <color theme="1"/>
        <rFont val="Arial"/>
        <family val="2"/>
      </rPr>
      <t xml:space="preserve">(FOLIOS 46 - 47) </t>
    </r>
  </si>
  <si>
    <r>
      <t>APORTA:</t>
    </r>
    <r>
      <rPr>
        <sz val="9"/>
        <color theme="1"/>
        <rFont val="Arial"/>
        <family val="2"/>
      </rPr>
      <t xml:space="preserve"> (FOLIOS 52)</t>
    </r>
    <r>
      <rPr>
        <b/>
        <sz val="9"/>
        <color theme="1"/>
        <rFont val="Arial"/>
        <family val="2"/>
      </rPr>
      <t xml:space="preserve"> </t>
    </r>
  </si>
  <si>
    <r>
      <rPr>
        <b/>
        <sz val="9"/>
        <color rgb="FFFF0000"/>
        <rFont val="Arial"/>
        <family val="2"/>
      </rPr>
      <t>NO CUMPLE:</t>
    </r>
    <r>
      <rPr>
        <sz val="9"/>
        <color rgb="FFFF0000"/>
        <rFont val="Arial"/>
        <family val="2"/>
      </rPr>
      <t xml:space="preserve"> A folio 44 de la propuesta, aporta anexo No.5, debidamente diligenciado, en el cual si bien relaciona la ejecución de contratos con la Universidad EAFIT por 289,68 y 514,45 SMLMV y Caja de compensación Familiar Antioquia COMFENALCO ANTIOQUIA por 274,40, el requisito exige que el valor de los contratos ejecutados debe ser igual o superior al presupuesto oficial de la presente invitación expresada en SMLM.</t>
    </r>
  </si>
  <si>
    <r>
      <t xml:space="preserve">APORTA: </t>
    </r>
    <r>
      <rPr>
        <sz val="9"/>
        <rFont val="Arial"/>
        <family val="2"/>
      </rPr>
      <t xml:space="preserve">(FOLIO 44) </t>
    </r>
  </si>
  <si>
    <r>
      <rPr>
        <b/>
        <sz val="9"/>
        <color theme="1"/>
        <rFont val="Arial"/>
        <family val="2"/>
      </rPr>
      <t>CUMPLE:</t>
    </r>
    <r>
      <rPr>
        <sz val="9"/>
        <color theme="1"/>
        <rFont val="Arial"/>
        <family val="2"/>
      </rPr>
      <t xml:space="preserve"> A folio 66 de la propuesta, aporta anexo N° 5, debidamente diligenciado, en el cual relaciona la ejecución de contratos con FUNDARTE por 814,77 SMLMV, y Gestión Movilidad por 1.001; los cuales fueron verificados el el RUP, que reposa a folios 17 a 27. </t>
    </r>
  </si>
  <si>
    <r>
      <rPr>
        <b/>
        <sz val="9"/>
        <color theme="1"/>
        <rFont val="Arial"/>
        <family val="2"/>
      </rPr>
      <t>CUMPLE:</t>
    </r>
    <r>
      <rPr>
        <sz val="9"/>
        <color theme="1"/>
        <rFont val="Arial"/>
        <family val="2"/>
      </rPr>
      <t xml:space="preserve"> A folio 41 de la propuesta, aporta anexo N° 5, debidamente diligenciado, en el cual relaciona la ejecución de contratos con Área Metropolitana del Valle de Aburrá por  1,735,75 SMLMV contrato que ejecutó mediante unión temporal con un participación del 75%, y con la I.E Luis Amigó por 1,048,33,  los cuales fueron verificados en el RUP, que reposa a folios 19 a 29</t>
    </r>
  </si>
  <si>
    <r>
      <rPr>
        <b/>
        <sz val="9"/>
        <rFont val="Arial"/>
        <family val="2"/>
      </rPr>
      <t xml:space="preserve">CUMPLE: </t>
    </r>
    <r>
      <rPr>
        <sz val="9"/>
        <rFont val="Arial"/>
        <family val="2"/>
      </rPr>
      <t>A folios 72 a 73 de la propuesta, aporta resolución No. 272 del 22 de octubre de 2018, expedida por el ministerio de transporte dirección territorial Antioquia, mediante la cual resolvió mantener la habilitación para la prestación del servicio público de transporte Terrestre Automotor en la modalidad especial a la empresa OPTIMA LOGISTICA INTEGRAL S.A.S.</t>
    </r>
  </si>
  <si>
    <r>
      <t xml:space="preserve">APORTA: </t>
    </r>
    <r>
      <rPr>
        <sz val="9"/>
        <rFont val="Arial"/>
        <family val="2"/>
      </rPr>
      <t xml:space="preserve">(FOLIOS 72 - 73) </t>
    </r>
  </si>
  <si>
    <r>
      <t xml:space="preserve">APORTA: </t>
    </r>
    <r>
      <rPr>
        <sz val="9"/>
        <rFont val="Arial"/>
        <family val="2"/>
      </rPr>
      <t xml:space="preserve">(FOLIO 66) </t>
    </r>
  </si>
  <si>
    <r>
      <t>APORTA:</t>
    </r>
    <r>
      <rPr>
        <sz val="9"/>
        <color theme="1"/>
        <rFont val="Arial"/>
        <family val="2"/>
      </rPr>
      <t xml:space="preserve"> (FOLIOS 75 - 76)</t>
    </r>
    <r>
      <rPr>
        <b/>
        <sz val="9"/>
        <color theme="1"/>
        <rFont val="Arial"/>
        <family val="2"/>
      </rPr>
      <t xml:space="preserve"> </t>
    </r>
  </si>
  <si>
    <r>
      <rPr>
        <b/>
        <sz val="9"/>
        <rFont val="Arial"/>
        <family val="2"/>
      </rPr>
      <t>CUMPLE:</t>
    </r>
    <r>
      <rPr>
        <sz val="9"/>
        <rFont val="Arial"/>
        <family val="2"/>
      </rPr>
      <t xml:space="preserve"> A folios 94 - 96 aporta Anexo No. 2, debidamente suscrito por el representante legal en el cual manifiesta que la sociedad, sus socios o directivos, no poseen conflictos de intereses para contratar con la Universidad de Antioquia.</t>
    </r>
  </si>
  <si>
    <r>
      <rPr>
        <b/>
        <sz val="9"/>
        <color theme="1"/>
        <rFont val="Arial"/>
        <family val="2"/>
      </rPr>
      <t xml:space="preserve">CUMPLE: </t>
    </r>
    <r>
      <rPr>
        <sz val="9"/>
        <color theme="1"/>
        <rFont val="Arial"/>
        <family val="2"/>
      </rPr>
      <t>A folios 94 - 96, aporta Anexo No. 2, en el cual manifiesta que la sociedad no se encuentran en ninguna de las circunstancias señaladas.</t>
    </r>
  </si>
  <si>
    <r>
      <t>APORTA:</t>
    </r>
    <r>
      <rPr>
        <sz val="9"/>
        <color theme="1"/>
        <rFont val="Arial"/>
        <family val="2"/>
      </rPr>
      <t xml:space="preserve"> (FOLIOS 94 - 96)</t>
    </r>
  </si>
  <si>
    <r>
      <t>APORTA:</t>
    </r>
    <r>
      <rPr>
        <sz val="9"/>
        <color theme="1"/>
        <rFont val="Arial"/>
        <family val="2"/>
      </rPr>
      <t xml:space="preserve"> (FOLIO 97-99) </t>
    </r>
  </si>
  <si>
    <t>TOTAL PUNTOS OBTENIDOS</t>
  </si>
  <si>
    <t>ÓRDEN DE ELEGIBILIDAD</t>
  </si>
  <si>
    <r>
      <t xml:space="preserve">Nota: </t>
    </r>
    <r>
      <rPr>
        <sz val="10"/>
        <color theme="1"/>
        <rFont val="Arial"/>
        <family val="2"/>
      </rPr>
      <t>En relación con los proponentes que se presenta empate en el total de puntos obtenidos, se indica un orden de elegibilidad simplemente enunciativo, ya que para los mismo no existe criterios de diferenciación, que permita ubicarlos en mayor o menor posición entre los que obtuvieron empate.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</si>
</sst>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164" formatCode="_-&quot;$&quot;* #,##0_-;\-&quot;$&quot;* #,##0_-;_-&quot;$&quot;* &quot;-&quot;??_-;_-@_-"/>
    <numFmt numFmtId="165" formatCode="0.000"/>
  </numFmts>
  <fonts count="23" x14ac:knownFonts="1">
    <font>
      <sz val="11"/>
      <color theme="1"/>
      <name val="Calibri"/>
      <family val="2"/>
      <scheme val="minor"/>
    </font>
    <font>
      <sz val="11"/>
      <color theme="1"/>
      <name val="Arial"/>
      <family val="2"/>
    </font>
    <font>
      <sz val="9"/>
      <color rgb="FF000000"/>
      <name val="Arial"/>
      <family val="2"/>
    </font>
    <font>
      <b/>
      <sz val="9"/>
      <color theme="1"/>
      <name val="Arial"/>
      <family val="2"/>
    </font>
    <font>
      <sz val="9"/>
      <color theme="1"/>
      <name val="Arial"/>
      <family val="2"/>
    </font>
    <font>
      <sz val="10"/>
      <color theme="1"/>
      <name val="Arial"/>
      <family val="2"/>
    </font>
    <font>
      <b/>
      <sz val="10"/>
      <color theme="1"/>
      <name val="Arial"/>
      <family val="2"/>
    </font>
    <font>
      <sz val="9"/>
      <name val="Arial"/>
      <family val="2"/>
    </font>
    <font>
      <b/>
      <sz val="9"/>
      <color rgb="FF000000"/>
      <name val="Arial"/>
      <family val="2"/>
    </font>
    <font>
      <u/>
      <sz val="9"/>
      <color theme="1"/>
      <name val="Arial"/>
      <family val="2"/>
    </font>
    <font>
      <b/>
      <sz val="9"/>
      <name val="Arial"/>
      <family val="2"/>
    </font>
    <font>
      <i/>
      <sz val="9"/>
      <color theme="1"/>
      <name val="Arial"/>
      <family val="2"/>
    </font>
    <font>
      <i/>
      <u/>
      <sz val="9"/>
      <color theme="1"/>
      <name val="Arial"/>
      <family val="2"/>
    </font>
    <font>
      <i/>
      <sz val="9"/>
      <name val="Arial"/>
      <family val="2"/>
    </font>
    <font>
      <sz val="11"/>
      <color theme="1"/>
      <name val="Calibri"/>
      <family val="2"/>
      <scheme val="minor"/>
    </font>
    <font>
      <sz val="9"/>
      <name val="Calibri"/>
      <family val="2"/>
      <scheme val="minor"/>
    </font>
    <font>
      <b/>
      <sz val="9"/>
      <name val="Calibri"/>
      <family val="2"/>
      <scheme val="minor"/>
    </font>
    <font>
      <b/>
      <sz val="10"/>
      <name val="Calibri"/>
      <family val="2"/>
      <scheme val="minor"/>
    </font>
    <font>
      <sz val="10"/>
      <color theme="1"/>
      <name val="Calibri"/>
      <family val="2"/>
      <scheme val="minor"/>
    </font>
    <font>
      <b/>
      <sz val="9"/>
      <color rgb="FFFF0000"/>
      <name val="Arial"/>
      <family val="2"/>
    </font>
    <font>
      <sz val="9"/>
      <color rgb="FFFF0000"/>
      <name val="Arial"/>
      <family val="2"/>
    </font>
    <font>
      <b/>
      <sz val="11"/>
      <color rgb="FF000000"/>
      <name val="Arial"/>
      <family val="2"/>
    </font>
    <font>
      <b/>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44" fontId="14" fillId="0" borderId="0" applyFont="0" applyFill="0" applyBorder="0" applyAlignment="0" applyProtection="0"/>
    <xf numFmtId="41" fontId="14" fillId="0" borderId="0" applyFont="0" applyFill="0" applyBorder="0" applyAlignment="0" applyProtection="0"/>
    <xf numFmtId="42" fontId="14" fillId="0" borderId="0" applyFont="0" applyFill="0" applyBorder="0" applyAlignment="0" applyProtection="0"/>
  </cellStyleXfs>
  <cellXfs count="138">
    <xf numFmtId="0" fontId="0" fillId="0" borderId="0" xfId="0"/>
    <xf numFmtId="0" fontId="1" fillId="0" borderId="0" xfId="0" applyFont="1"/>
    <xf numFmtId="0" fontId="4" fillId="0" borderId="0" xfId="0" applyFont="1"/>
    <xf numFmtId="0" fontId="3" fillId="0" borderId="0" xfId="0" applyFont="1" applyAlignment="1">
      <alignment horizontal="center" vertical="center"/>
    </xf>
    <xf numFmtId="0" fontId="15" fillId="0" borderId="0" xfId="0" applyFont="1" applyBorder="1"/>
    <xf numFmtId="0" fontId="10"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2" xfId="0" applyFont="1" applyBorder="1" applyAlignment="1">
      <alignment vertical="center" wrapText="1"/>
    </xf>
    <xf numFmtId="0" fontId="7" fillId="2" borderId="2" xfId="0" applyFont="1" applyFill="1" applyBorder="1" applyAlignment="1">
      <alignment vertical="center" wrapText="1"/>
    </xf>
    <xf numFmtId="164" fontId="7" fillId="4" borderId="2" xfId="0" applyNumberFormat="1" applyFont="1" applyFill="1" applyBorder="1" applyAlignment="1">
      <alignment vertical="center" wrapText="1"/>
    </xf>
    <xf numFmtId="0" fontId="10" fillId="0" borderId="2" xfId="0" applyFont="1" applyBorder="1" applyAlignment="1">
      <alignment vertical="center" wrapText="1"/>
    </xf>
    <xf numFmtId="0" fontId="15" fillId="0" borderId="0" xfId="0" applyFont="1"/>
    <xf numFmtId="0" fontId="15" fillId="2" borderId="0" xfId="0" applyFont="1" applyFill="1" applyBorder="1"/>
    <xf numFmtId="164" fontId="7" fillId="2" borderId="2" xfId="1" applyNumberFormat="1" applyFont="1" applyFill="1" applyBorder="1" applyAlignment="1">
      <alignment vertical="center" wrapText="1"/>
    </xf>
    <xf numFmtId="164" fontId="7" fillId="2" borderId="2" xfId="1" applyNumberFormat="1" applyFont="1" applyFill="1" applyBorder="1" applyAlignment="1">
      <alignment horizontal="center" vertical="center" wrapText="1"/>
    </xf>
    <xf numFmtId="0" fontId="15" fillId="0" borderId="0" xfId="0" applyFont="1" applyBorder="1" applyAlignment="1">
      <alignment vertical="center"/>
    </xf>
    <xf numFmtId="165" fontId="15" fillId="2" borderId="2" xfId="0" applyNumberFormat="1" applyFont="1" applyFill="1" applyBorder="1" applyAlignment="1">
      <alignment horizontal="center"/>
    </xf>
    <xf numFmtId="165" fontId="16" fillId="0" borderId="2" xfId="0" applyNumberFormat="1" applyFont="1" applyBorder="1" applyAlignment="1">
      <alignment horizontal="center"/>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xf numFmtId="0" fontId="5" fillId="0" borderId="1" xfId="0" applyFont="1" applyBorder="1" applyAlignment="1">
      <alignment horizontal="center"/>
    </xf>
    <xf numFmtId="42" fontId="5" fillId="0" borderId="1" xfId="3" applyFont="1" applyBorder="1"/>
    <xf numFmtId="16" fontId="5" fillId="0" borderId="1" xfId="0" applyNumberFormat="1" applyFont="1" applyBorder="1" applyAlignment="1">
      <alignment horizontal="center"/>
    </xf>
    <xf numFmtId="0" fontId="18" fillId="0" borderId="1" xfId="0" applyFont="1" applyBorder="1"/>
    <xf numFmtId="0" fontId="5" fillId="0" borderId="1" xfId="0" applyFont="1" applyBorder="1" applyAlignment="1">
      <alignment horizontal="left" vertical="center"/>
    </xf>
    <xf numFmtId="0" fontId="5" fillId="0" borderId="1" xfId="0" applyFont="1" applyBorder="1" applyAlignment="1">
      <alignment horizontal="left" vertical="center" wrapText="1"/>
    </xf>
    <xf numFmtId="15" fontId="5" fillId="0" borderId="1" xfId="0" applyNumberFormat="1" applyFont="1" applyBorder="1" applyAlignment="1">
      <alignment horizontal="center"/>
    </xf>
    <xf numFmtId="3" fontId="5" fillId="0" borderId="1" xfId="0" applyNumberFormat="1" applyFont="1" applyBorder="1"/>
    <xf numFmtId="0" fontId="5" fillId="0" borderId="1" xfId="0" applyFont="1" applyBorder="1" applyAlignment="1">
      <alignment wrapText="1"/>
    </xf>
    <xf numFmtId="0" fontId="4" fillId="0" borderId="0" xfId="0" applyFont="1" applyFill="1"/>
    <xf numFmtId="0" fontId="4" fillId="2" borderId="0" xfId="0" applyFont="1" applyFill="1"/>
    <xf numFmtId="0" fontId="16" fillId="0" borderId="0" xfId="0" applyFont="1" applyBorder="1" applyAlignment="1">
      <alignment horizontal="center"/>
    </xf>
    <xf numFmtId="164" fontId="7" fillId="0" borderId="2" xfId="1" applyNumberFormat="1" applyFont="1" applyFill="1" applyBorder="1" applyAlignment="1">
      <alignment vertical="center" wrapText="1"/>
    </xf>
    <xf numFmtId="164" fontId="7" fillId="0" borderId="2" xfId="1" applyNumberFormat="1" applyFont="1" applyFill="1" applyBorder="1" applyAlignment="1">
      <alignment horizontal="center" vertical="center" wrapText="1"/>
    </xf>
    <xf numFmtId="165" fontId="15" fillId="0" borderId="0" xfId="0" applyNumberFormat="1" applyFont="1" applyBorder="1"/>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wrapText="1"/>
    </xf>
    <xf numFmtId="0" fontId="22" fillId="0" borderId="1" xfId="0" applyFont="1" applyBorder="1" applyAlignment="1">
      <alignment horizontal="center" vertical="center"/>
    </xf>
    <xf numFmtId="44" fontId="7" fillId="2" borderId="2"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4" fillId="2" borderId="1" xfId="0" applyFont="1" applyFill="1" applyBorder="1" applyAlignment="1">
      <alignment horizontal="justify" vertical="center" wrapText="1"/>
    </xf>
    <xf numFmtId="0" fontId="3" fillId="2" borderId="1" xfId="0" applyFont="1" applyFill="1" applyBorder="1" applyAlignment="1">
      <alignment vertical="center" wrapText="1"/>
    </xf>
    <xf numFmtId="0" fontId="4" fillId="2" borderId="1" xfId="0" applyFont="1" applyFill="1" applyBorder="1" applyAlignment="1">
      <alignment horizontal="justify" wrapText="1"/>
    </xf>
    <xf numFmtId="0" fontId="7"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3" fillId="2" borderId="6" xfId="0" applyFont="1" applyFill="1" applyBorder="1" applyAlignment="1">
      <alignment horizontal="center" vertical="center"/>
    </xf>
    <xf numFmtId="0" fontId="2" fillId="2" borderId="1" xfId="0" applyFont="1" applyFill="1" applyBorder="1" applyAlignment="1">
      <alignment horizontal="justify" vertical="center"/>
    </xf>
    <xf numFmtId="0" fontId="4" fillId="2" borderId="1" xfId="0" applyFont="1" applyFill="1" applyBorder="1" applyAlignment="1">
      <alignment horizontal="justify" vertical="center"/>
    </xf>
    <xf numFmtId="0" fontId="4"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5" fillId="0" borderId="1"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 fillId="0" borderId="6" xfId="0" applyFont="1" applyBorder="1" applyAlignment="1">
      <alignment horizontal="center" wrapText="1"/>
    </xf>
    <xf numFmtId="0" fontId="5" fillId="0" borderId="6" xfId="0" applyFont="1" applyBorder="1" applyAlignment="1">
      <alignment horizontal="center"/>
    </xf>
    <xf numFmtId="41" fontId="3" fillId="0" borderId="1" xfId="2"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6" xfId="0" applyFont="1" applyFill="1" applyBorder="1" applyAlignment="1">
      <alignment horizont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65" fontId="17" fillId="2" borderId="7" xfId="0" applyNumberFormat="1" applyFont="1" applyFill="1" applyBorder="1" applyAlignment="1">
      <alignment horizontal="center" vertical="center"/>
    </xf>
    <xf numFmtId="165" fontId="17" fillId="2" borderId="8" xfId="0" applyNumberFormat="1" applyFont="1" applyFill="1" applyBorder="1" applyAlignment="1">
      <alignment horizontal="center" vertical="center"/>
    </xf>
    <xf numFmtId="165" fontId="17" fillId="2" borderId="9" xfId="0" applyNumberFormat="1" applyFont="1" applyFill="1" applyBorder="1" applyAlignment="1">
      <alignment horizontal="center" vertical="center"/>
    </xf>
    <xf numFmtId="0" fontId="10" fillId="0" borderId="2" xfId="0" applyFont="1" applyBorder="1" applyAlignment="1">
      <alignment horizontal="center" vertical="center" wrapText="1"/>
    </xf>
    <xf numFmtId="0" fontId="16" fillId="0" borderId="0" xfId="0" applyFont="1" applyBorder="1" applyAlignment="1">
      <alignment horizontal="center"/>
    </xf>
    <xf numFmtId="165" fontId="10" fillId="7" borderId="2" xfId="0" applyNumberFormat="1" applyFont="1" applyFill="1" applyBorder="1" applyAlignment="1">
      <alignment horizontal="center" vertical="center"/>
    </xf>
    <xf numFmtId="165" fontId="10" fillId="7"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65" fontId="16" fillId="0" borderId="7" xfId="0" applyNumberFormat="1"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165" fontId="16" fillId="0" borderId="2" xfId="0" applyNumberFormat="1" applyFont="1" applyBorder="1" applyAlignment="1">
      <alignment horizontal="center" vertical="center"/>
    </xf>
    <xf numFmtId="0" fontId="16" fillId="0" borderId="2" xfId="0" applyFont="1" applyBorder="1" applyAlignment="1">
      <alignment horizontal="center" vertical="center"/>
    </xf>
    <xf numFmtId="0" fontId="10" fillId="3" borderId="2" xfId="0" applyFont="1" applyFill="1" applyBorder="1" applyAlignment="1">
      <alignment horizontal="left" vertical="center" wrapText="1"/>
    </xf>
    <xf numFmtId="0" fontId="10" fillId="5" borderId="7"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165" fontId="16" fillId="0" borderId="8" xfId="0" applyNumberFormat="1" applyFont="1" applyBorder="1" applyAlignment="1">
      <alignment horizontal="center" vertical="center"/>
    </xf>
    <xf numFmtId="165" fontId="16" fillId="0" borderId="9" xfId="0" applyNumberFormat="1" applyFont="1" applyBorder="1" applyAlignment="1">
      <alignment horizontal="center" vertical="center"/>
    </xf>
    <xf numFmtId="165" fontId="7" fillId="0" borderId="7" xfId="0" applyNumberFormat="1" applyFont="1" applyBorder="1" applyAlignment="1">
      <alignment horizontal="center" vertical="center" wrapText="1"/>
    </xf>
    <xf numFmtId="165" fontId="7" fillId="0" borderId="8" xfId="0" applyNumberFormat="1" applyFont="1" applyBorder="1" applyAlignment="1">
      <alignment horizontal="center" vertical="center" wrapText="1"/>
    </xf>
    <xf numFmtId="165" fontId="7" fillId="0" borderId="9" xfId="0" applyNumberFormat="1" applyFont="1" applyBorder="1" applyAlignment="1">
      <alignment horizontal="center" vertical="center" wrapText="1"/>
    </xf>
    <xf numFmtId="164" fontId="7" fillId="0" borderId="7" xfId="1" applyNumberFormat="1" applyFont="1" applyBorder="1" applyAlignment="1">
      <alignment horizontal="center" vertical="center" wrapText="1"/>
    </xf>
    <xf numFmtId="164" fontId="7" fillId="0" borderId="8" xfId="1" applyNumberFormat="1" applyFont="1" applyBorder="1" applyAlignment="1">
      <alignment horizontal="center" vertical="center" wrapText="1"/>
    </xf>
    <xf numFmtId="164" fontId="7" fillId="0" borderId="9" xfId="1" applyNumberFormat="1" applyFont="1" applyBorder="1" applyAlignment="1">
      <alignment horizontal="center" vertical="center" wrapText="1"/>
    </xf>
    <xf numFmtId="164" fontId="7" fillId="4" borderId="7" xfId="0" applyNumberFormat="1"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44" fontId="7" fillId="0" borderId="7" xfId="1" applyNumberFormat="1" applyFont="1" applyFill="1" applyBorder="1" applyAlignment="1">
      <alignment horizontal="center" vertical="center" wrapText="1"/>
    </xf>
    <xf numFmtId="44" fontId="7" fillId="0" borderId="8" xfId="1" applyNumberFormat="1" applyFont="1" applyFill="1" applyBorder="1" applyAlignment="1">
      <alignment horizontal="center" vertical="center" wrapText="1"/>
    </xf>
    <xf numFmtId="44" fontId="7" fillId="0" borderId="9" xfId="1" applyNumberFormat="1"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7" borderId="11"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7"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9"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7" borderId="11" xfId="0" applyFont="1" applyFill="1" applyBorder="1" applyAlignment="1">
      <alignment horizontal="center" vertical="center"/>
    </xf>
    <xf numFmtId="0" fontId="10" fillId="7" borderId="12" xfId="0" applyFont="1" applyFill="1" applyBorder="1" applyAlignment="1">
      <alignment horizontal="center" vertical="center"/>
    </xf>
    <xf numFmtId="0" fontId="10" fillId="7" borderId="13" xfId="0" applyFont="1" applyFill="1" applyBorder="1" applyAlignment="1">
      <alignment horizontal="center" vertical="center"/>
    </xf>
    <xf numFmtId="0" fontId="10" fillId="7" borderId="15"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4" xfId="0" applyFont="1" applyFill="1" applyBorder="1" applyAlignment="1">
      <alignment horizontal="center" vertical="center"/>
    </xf>
    <xf numFmtId="0" fontId="7" fillId="0" borderId="0" xfId="0" applyFont="1" applyAlignment="1">
      <alignment horizontal="center" wrapText="1"/>
    </xf>
    <xf numFmtId="0" fontId="15" fillId="0" borderId="0" xfId="0" applyFont="1" applyBorder="1" applyAlignment="1">
      <alignment horizontal="center"/>
    </xf>
    <xf numFmtId="0" fontId="10" fillId="3" borderId="2" xfId="0" applyFont="1" applyFill="1" applyBorder="1" applyAlignment="1">
      <alignment horizontal="center" vertical="center"/>
    </xf>
    <xf numFmtId="0" fontId="10" fillId="6" borderId="11"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6" fillId="0" borderId="19" xfId="0" applyFont="1" applyBorder="1" applyAlignment="1">
      <alignment horizontal="left" wrapText="1"/>
    </xf>
    <xf numFmtId="0" fontId="5" fillId="0" borderId="19" xfId="0" applyFont="1" applyBorder="1" applyAlignment="1">
      <alignment horizontal="left" wrapText="1"/>
    </xf>
  </cellXfs>
  <cellStyles count="4">
    <cellStyle name="Millares [0]" xfId="2" builtinId="6"/>
    <cellStyle name="Moneda" xfId="1" builtinId="4"/>
    <cellStyle name="Moneda [0]" xfId="3" builtinId="7"/>
    <cellStyle name="Normal" xfId="0" builtinId="0"/>
  </cellStyles>
  <dxfs count="0"/>
  <tableStyles count="0" defaultTableStyle="TableStyleMedium2" defaultPivotStyle="PivotStyleLight16"/>
  <colors>
    <mruColors>
      <color rgb="FF3F3F76"/>
      <color rgb="FF006100"/>
      <color rgb="FF000061"/>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n.grajales\Desktop\xxxxxxxxxxxxxx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PCIÓN PROPUESTAS"/>
      <sheetName val="VERI_REQUISITOS _HABILITANTES"/>
      <sheetName val="PROPUESTAS ECONOMICA regla de 3"/>
      <sheetName val="Hoja2"/>
      <sheetName val="Hoja3"/>
      <sheetName val="Hoja4"/>
      <sheetName val="PROPUESTAS ECONOMICA"/>
    </sheetNames>
    <sheetDataSet>
      <sheetData sheetId="0">
        <row r="1">
          <cell r="A1" t="str">
            <v>INVITACIÓN A COTIZAR N° FNSP-004-2020
Prestar el servicio de transporte terrestre automotor especial de pasajeros a demanda (incluye sus equipajes materiales, equipos, reactivos y muestras), para las regiones o zonas de Colombia, especificadas en el Anexo 1. Además se podrá solicitar servicios para otros municipios no especificados, según las necesidades del servicio lo exijan.</v>
          </cell>
        </row>
        <row r="5">
          <cell r="C5" t="str">
            <v>Transporte y Turismo 1A S.A.S</v>
          </cell>
        </row>
        <row r="6">
          <cell r="C6" t="str">
            <v>Ingetrans S.A.S</v>
          </cell>
        </row>
        <row r="7">
          <cell r="C7" t="str">
            <v>Transportes Especiales A&amp;S S.A.S</v>
          </cell>
        </row>
        <row r="8">
          <cell r="C8" t="str">
            <v>Transportes Superior S.A.S.</v>
          </cell>
        </row>
        <row r="9">
          <cell r="C9" t="str">
            <v>Emprestur S.A.S</v>
          </cell>
        </row>
        <row r="10">
          <cell r="C10" t="str">
            <v>Efitrans TC S.A.S.</v>
          </cell>
        </row>
        <row r="12">
          <cell r="C12" t="str">
            <v>Optima Logística Integral S.A.S.</v>
          </cell>
        </row>
        <row r="13">
          <cell r="C13" t="str">
            <v xml:space="preserve">Alianza Terrestre S.A.S </v>
          </cell>
        </row>
        <row r="14">
          <cell r="C14" t="str">
            <v>Coomultranscon</v>
          </cell>
        </row>
        <row r="15">
          <cell r="C15" t="str">
            <v>Rutas Verde y Blanco  S.A.S</v>
          </cell>
        </row>
      </sheetData>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view="pageBreakPreview" zoomScaleNormal="100" zoomScaleSheetLayoutView="100" workbookViewId="0">
      <selection activeCell="E13" sqref="E13"/>
    </sheetView>
  </sheetViews>
  <sheetFormatPr baseColWidth="10" defaultRowHeight="14.25" x14ac:dyDescent="0.2"/>
  <cols>
    <col min="1" max="1" width="5.7109375" style="1" bestFit="1" customWidth="1"/>
    <col min="2" max="2" width="11" style="1" bestFit="1" customWidth="1"/>
    <col min="3" max="3" width="31.85546875" style="1" customWidth="1"/>
    <col min="4" max="4" width="15.85546875" style="1" bestFit="1" customWidth="1"/>
    <col min="5" max="5" width="28.5703125" style="1" bestFit="1" customWidth="1"/>
    <col min="6" max="6" width="6.7109375" style="1" customWidth="1"/>
    <col min="7" max="7" width="17.140625" style="1" customWidth="1"/>
    <col min="8" max="8" width="12" style="1" customWidth="1"/>
    <col min="9" max="10" width="11.42578125" style="1"/>
    <col min="11" max="11" width="25" style="1" customWidth="1"/>
    <col min="12" max="16384" width="11.42578125" style="1"/>
  </cols>
  <sheetData>
    <row r="1" spans="1:11" ht="45.75" customHeight="1" x14ac:dyDescent="0.2">
      <c r="A1" s="63" t="s">
        <v>190</v>
      </c>
      <c r="B1" s="64"/>
      <c r="C1" s="64"/>
      <c r="D1" s="64"/>
      <c r="E1" s="64"/>
      <c r="F1" s="64"/>
      <c r="G1" s="64"/>
      <c r="H1" s="64"/>
      <c r="I1" s="64"/>
      <c r="J1" s="64"/>
      <c r="K1" s="64"/>
    </row>
    <row r="2" spans="1:11" x14ac:dyDescent="0.2">
      <c r="A2" s="62" t="s">
        <v>0</v>
      </c>
      <c r="B2" s="62" t="s">
        <v>143</v>
      </c>
      <c r="C2" s="62" t="s">
        <v>10</v>
      </c>
      <c r="D2" s="62" t="s">
        <v>144</v>
      </c>
      <c r="E2" s="62" t="s">
        <v>11</v>
      </c>
      <c r="F2" s="61" t="s">
        <v>145</v>
      </c>
      <c r="G2" s="62" t="s">
        <v>146</v>
      </c>
      <c r="H2" s="62"/>
      <c r="I2" s="62"/>
      <c r="J2" s="62"/>
      <c r="K2" s="62" t="s">
        <v>12</v>
      </c>
    </row>
    <row r="3" spans="1:11" x14ac:dyDescent="0.2">
      <c r="A3" s="62"/>
      <c r="B3" s="62"/>
      <c r="C3" s="62"/>
      <c r="D3" s="62"/>
      <c r="E3" s="62"/>
      <c r="F3" s="61"/>
      <c r="G3" s="61" t="s">
        <v>147</v>
      </c>
      <c r="H3" s="65" t="s">
        <v>148</v>
      </c>
      <c r="I3" s="62" t="s">
        <v>149</v>
      </c>
      <c r="J3" s="62"/>
      <c r="K3" s="62"/>
    </row>
    <row r="4" spans="1:11" x14ac:dyDescent="0.2">
      <c r="A4" s="62"/>
      <c r="B4" s="62"/>
      <c r="C4" s="62"/>
      <c r="D4" s="62"/>
      <c r="E4" s="62"/>
      <c r="F4" s="61"/>
      <c r="G4" s="61"/>
      <c r="H4" s="65"/>
      <c r="I4" s="20" t="s">
        <v>150</v>
      </c>
      <c r="J4" s="20" t="s">
        <v>151</v>
      </c>
      <c r="K4" s="62"/>
    </row>
    <row r="5" spans="1:11" x14ac:dyDescent="0.2">
      <c r="A5" s="21">
        <v>1</v>
      </c>
      <c r="B5" s="21">
        <v>2020002311</v>
      </c>
      <c r="C5" s="22" t="s">
        <v>152</v>
      </c>
      <c r="D5" s="22" t="s">
        <v>30</v>
      </c>
      <c r="E5" s="22" t="s">
        <v>153</v>
      </c>
      <c r="F5" s="23">
        <v>131</v>
      </c>
      <c r="G5" s="22" t="s">
        <v>154</v>
      </c>
      <c r="H5" s="24">
        <v>42000000</v>
      </c>
      <c r="I5" s="25">
        <v>43875</v>
      </c>
      <c r="J5" s="25">
        <v>43935</v>
      </c>
      <c r="K5" s="22"/>
    </row>
    <row r="6" spans="1:11" x14ac:dyDescent="0.2">
      <c r="A6" s="21">
        <v>2</v>
      </c>
      <c r="B6" s="21">
        <v>2020002312</v>
      </c>
      <c r="C6" s="22" t="s">
        <v>155</v>
      </c>
      <c r="D6" s="22" t="s">
        <v>156</v>
      </c>
      <c r="E6" s="22" t="s">
        <v>157</v>
      </c>
      <c r="F6" s="23">
        <v>107</v>
      </c>
      <c r="G6" s="22" t="s">
        <v>158</v>
      </c>
      <c r="H6" s="24">
        <v>42000000</v>
      </c>
      <c r="I6" s="25">
        <v>43875</v>
      </c>
      <c r="J6" s="25">
        <v>43925</v>
      </c>
      <c r="K6" s="22"/>
    </row>
    <row r="7" spans="1:11" ht="25.5" x14ac:dyDescent="0.2">
      <c r="A7" s="21">
        <v>3</v>
      </c>
      <c r="B7" s="21">
        <v>2020002313</v>
      </c>
      <c r="C7" s="31" t="s">
        <v>259</v>
      </c>
      <c r="D7" s="22" t="s">
        <v>31</v>
      </c>
      <c r="E7" s="22" t="s">
        <v>159</v>
      </c>
      <c r="F7" s="23">
        <v>89</v>
      </c>
      <c r="G7" s="22" t="s">
        <v>160</v>
      </c>
      <c r="H7" s="24">
        <v>42000000</v>
      </c>
      <c r="I7" s="25">
        <v>43875</v>
      </c>
      <c r="J7" s="25">
        <v>43920</v>
      </c>
      <c r="K7" s="26"/>
    </row>
    <row r="8" spans="1:11" ht="51" x14ac:dyDescent="0.2">
      <c r="A8" s="21">
        <v>4</v>
      </c>
      <c r="B8" s="21">
        <v>2020002314</v>
      </c>
      <c r="C8" s="27" t="s">
        <v>161</v>
      </c>
      <c r="D8" s="27" t="s">
        <v>162</v>
      </c>
      <c r="E8" s="27" t="s">
        <v>163</v>
      </c>
      <c r="F8" s="21">
        <v>54</v>
      </c>
      <c r="G8" s="60" t="s">
        <v>164</v>
      </c>
      <c r="H8" s="60"/>
      <c r="I8" s="60"/>
      <c r="J8" s="60"/>
      <c r="K8" s="28" t="s">
        <v>165</v>
      </c>
    </row>
    <row r="9" spans="1:11" x14ac:dyDescent="0.2">
      <c r="A9" s="21">
        <v>5</v>
      </c>
      <c r="B9" s="21">
        <v>2020002315</v>
      </c>
      <c r="C9" s="22" t="s">
        <v>166</v>
      </c>
      <c r="D9" s="22" t="s">
        <v>167</v>
      </c>
      <c r="E9" s="22" t="s">
        <v>168</v>
      </c>
      <c r="F9" s="23">
        <v>80</v>
      </c>
      <c r="G9" s="22" t="s">
        <v>169</v>
      </c>
      <c r="H9" s="24">
        <v>42000000</v>
      </c>
      <c r="I9" s="29">
        <v>43875</v>
      </c>
      <c r="J9" s="29">
        <v>43921</v>
      </c>
      <c r="K9" s="22"/>
    </row>
    <row r="10" spans="1:11" x14ac:dyDescent="0.2">
      <c r="A10" s="21">
        <v>6</v>
      </c>
      <c r="B10" s="21">
        <v>2020002316</v>
      </c>
      <c r="C10" s="22" t="s">
        <v>170</v>
      </c>
      <c r="D10" s="30" t="s">
        <v>29</v>
      </c>
      <c r="E10" s="22" t="s">
        <v>171</v>
      </c>
      <c r="F10" s="23">
        <v>44</v>
      </c>
      <c r="G10" s="22" t="s">
        <v>172</v>
      </c>
      <c r="H10" s="24">
        <v>42000000</v>
      </c>
      <c r="I10" s="29">
        <v>43875</v>
      </c>
      <c r="J10" s="29">
        <v>43915</v>
      </c>
      <c r="K10" s="22"/>
    </row>
    <row r="11" spans="1:11" x14ac:dyDescent="0.2">
      <c r="A11" s="21">
        <v>7</v>
      </c>
      <c r="B11" s="21">
        <v>2020002317</v>
      </c>
      <c r="C11" s="22" t="s">
        <v>173</v>
      </c>
      <c r="D11" s="22" t="s">
        <v>174</v>
      </c>
      <c r="E11" s="22" t="s">
        <v>175</v>
      </c>
      <c r="F11" s="23">
        <v>69</v>
      </c>
      <c r="G11" s="22" t="s">
        <v>160</v>
      </c>
      <c r="H11" s="24">
        <v>42000000</v>
      </c>
      <c r="I11" s="29">
        <v>43875</v>
      </c>
      <c r="J11" s="29">
        <v>43930</v>
      </c>
      <c r="K11" s="22"/>
    </row>
    <row r="12" spans="1:11" x14ac:dyDescent="0.2">
      <c r="A12" s="21">
        <v>8</v>
      </c>
      <c r="B12" s="21">
        <v>2020002318</v>
      </c>
      <c r="C12" s="22" t="s">
        <v>176</v>
      </c>
      <c r="D12" s="22" t="s">
        <v>177</v>
      </c>
      <c r="E12" s="22" t="s">
        <v>178</v>
      </c>
      <c r="F12" s="23">
        <v>65</v>
      </c>
      <c r="G12" s="22" t="s">
        <v>179</v>
      </c>
      <c r="H12" s="24">
        <v>42000000</v>
      </c>
      <c r="I12" s="29">
        <v>43875</v>
      </c>
      <c r="J12" s="29">
        <v>43904</v>
      </c>
      <c r="K12" s="22"/>
    </row>
    <row r="13" spans="1:11" x14ac:dyDescent="0.2">
      <c r="A13" s="21">
        <v>9</v>
      </c>
      <c r="B13" s="21">
        <v>2020002320</v>
      </c>
      <c r="C13" s="22" t="s">
        <v>180</v>
      </c>
      <c r="D13" s="22" t="s">
        <v>27</v>
      </c>
      <c r="E13" s="22" t="s">
        <v>181</v>
      </c>
      <c r="F13" s="23">
        <v>67</v>
      </c>
      <c r="G13" s="22" t="s">
        <v>179</v>
      </c>
      <c r="H13" s="24">
        <v>42000000</v>
      </c>
      <c r="I13" s="29">
        <v>43875</v>
      </c>
      <c r="J13" s="29">
        <v>43904</v>
      </c>
      <c r="K13" s="22"/>
    </row>
    <row r="14" spans="1:11" x14ac:dyDescent="0.2">
      <c r="A14" s="21">
        <v>10</v>
      </c>
      <c r="B14" s="21">
        <v>2020002321</v>
      </c>
      <c r="C14" s="22" t="s">
        <v>182</v>
      </c>
      <c r="D14" s="22" t="s">
        <v>183</v>
      </c>
      <c r="E14" s="22" t="s">
        <v>184</v>
      </c>
      <c r="F14" s="23">
        <v>63</v>
      </c>
      <c r="G14" s="22" t="s">
        <v>179</v>
      </c>
      <c r="H14" s="24">
        <v>42000000</v>
      </c>
      <c r="I14" s="29">
        <v>43875</v>
      </c>
      <c r="J14" s="29">
        <v>43996</v>
      </c>
      <c r="K14" s="22"/>
    </row>
    <row r="15" spans="1:11" x14ac:dyDescent="0.2">
      <c r="A15" s="21">
        <v>11</v>
      </c>
      <c r="B15" s="21">
        <v>2020002322</v>
      </c>
      <c r="C15" s="22" t="s">
        <v>185</v>
      </c>
      <c r="D15" s="22" t="s">
        <v>28</v>
      </c>
      <c r="E15" s="22" t="s">
        <v>186</v>
      </c>
      <c r="F15" s="23">
        <v>93</v>
      </c>
      <c r="G15" s="22" t="s">
        <v>154</v>
      </c>
      <c r="H15" s="24">
        <v>42000000</v>
      </c>
      <c r="I15" s="29">
        <v>43875</v>
      </c>
      <c r="J15" s="29">
        <v>43920</v>
      </c>
      <c r="K15" s="22"/>
    </row>
    <row r="16" spans="1:11" x14ac:dyDescent="0.2">
      <c r="A16" s="21">
        <v>12</v>
      </c>
      <c r="B16" s="21">
        <v>2020002324</v>
      </c>
      <c r="C16" s="22" t="s">
        <v>187</v>
      </c>
      <c r="D16" s="22" t="s">
        <v>188</v>
      </c>
      <c r="E16" s="22" t="s">
        <v>189</v>
      </c>
      <c r="F16" s="23">
        <v>95</v>
      </c>
      <c r="G16" s="22" t="s">
        <v>160</v>
      </c>
      <c r="H16" s="24">
        <v>42000000</v>
      </c>
      <c r="I16" s="29">
        <v>43875</v>
      </c>
      <c r="J16" s="29">
        <v>43930</v>
      </c>
      <c r="K16" s="22"/>
    </row>
  </sheetData>
  <sheetProtection algorithmName="SHA-512" hashValue="9qu4KoIlzzHwCDIN2UaAv5QmQodN+mYDRApaXl7JjW0KGZPaJ042iBvlYZ3UxK52qm68bJG5CYzF1smMYuaSDQ==" saltValue="1xH8YBYXOVT7FgiR4p8p6A==" spinCount="100000" sheet="1" objects="1" scenarios="1" selectLockedCells="1" selectUnlockedCells="1"/>
  <mergeCells count="13">
    <mergeCell ref="G8:J8"/>
    <mergeCell ref="F2:F4"/>
    <mergeCell ref="G2:J2"/>
    <mergeCell ref="A1:K1"/>
    <mergeCell ref="A2:A4"/>
    <mergeCell ref="B2:B4"/>
    <mergeCell ref="C2:C4"/>
    <mergeCell ref="D2:D4"/>
    <mergeCell ref="E2:E4"/>
    <mergeCell ref="K2:K4"/>
    <mergeCell ref="G3:G4"/>
    <mergeCell ref="H3:H4"/>
    <mergeCell ref="I3:J3"/>
  </mergeCells>
  <pageMargins left="0.7" right="0.7" top="0.75" bottom="0.75" header="0.3" footer="0.3"/>
  <pageSetup scale="51" orientation="portrait" r:id="rId1"/>
  <colBreaks count="1" manualBreakCount="1">
    <brk id="11" min="1" max="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
  <sheetViews>
    <sheetView tabSelected="1" view="pageBreakPreview" zoomScaleNormal="110" zoomScaleSheetLayoutView="100" workbookViewId="0">
      <pane xSplit="2" ySplit="2" topLeftCell="C3" activePane="bottomRight" state="frozen"/>
      <selection pane="topRight" activeCell="C1" sqref="C1"/>
      <selection pane="bottomLeft" activeCell="A4" sqref="A4"/>
      <selection pane="bottomRight" activeCell="D4" sqref="D4"/>
    </sheetView>
  </sheetViews>
  <sheetFormatPr baseColWidth="10" defaultRowHeight="12" x14ac:dyDescent="0.2"/>
  <cols>
    <col min="1" max="1" width="7.140625" style="2" bestFit="1" customWidth="1"/>
    <col min="2" max="2" width="43.140625" style="2" customWidth="1"/>
    <col min="3" max="6" width="36.7109375" style="2" customWidth="1"/>
    <col min="7" max="7" width="36.5703125" style="2" customWidth="1"/>
    <col min="8" max="8" width="36.7109375" style="32" customWidth="1"/>
    <col min="9" max="9" width="31" style="2" bestFit="1" customWidth="1"/>
    <col min="10" max="10" width="31" style="2" customWidth="1"/>
    <col min="11" max="13" width="31" style="32" customWidth="1"/>
    <col min="14" max="14" width="36.85546875" style="32" customWidth="1"/>
    <col min="15" max="16384" width="11.42578125" style="2"/>
  </cols>
  <sheetData>
    <row r="1" spans="1:14" ht="70.5" customHeight="1" x14ac:dyDescent="0.2">
      <c r="A1" s="66" t="str">
        <f>'RECEPCIÓN PROPUESTAS'!A1:K1</f>
        <v>INVITACIÓN A COTIZAR N° FNSP-004-2020
Prestar el servicio de transporte terrestre automotor especial de pasajeros a demanda (incluye sus equipajes materiales, equipos, reactivos y muestras), para las regiones o zonas de Colombia, especificadas en el Anexo 1. Además se podrá solicitar servicios para otros municipios no especificados, según las necesidades del servicio lo exijan.</v>
      </c>
      <c r="B1" s="67"/>
      <c r="C1" s="67"/>
      <c r="D1" s="67"/>
      <c r="E1" s="67"/>
      <c r="F1" s="67"/>
      <c r="G1" s="67"/>
      <c r="H1" s="67"/>
      <c r="I1" s="67"/>
      <c r="J1" s="67"/>
      <c r="K1" s="67"/>
      <c r="L1" s="67"/>
      <c r="M1" s="67"/>
      <c r="N1" s="68"/>
    </row>
    <row r="2" spans="1:14" ht="26.25" customHeight="1" x14ac:dyDescent="0.2">
      <c r="A2" s="69" t="s">
        <v>191</v>
      </c>
      <c r="B2" s="71"/>
      <c r="C2" s="18" t="str">
        <f>'RECEPCIÓN PROPUESTAS'!C5</f>
        <v>Turismo y Transporte 1A S.A.S</v>
      </c>
      <c r="D2" s="18" t="str">
        <f>'RECEPCIÓN PROPUESTAS'!C6</f>
        <v>Ingetrans S.A.S</v>
      </c>
      <c r="E2" s="18" t="str">
        <f>'RECEPCIÓN PROPUESTAS'!C7</f>
        <v>Transportes Especiales A&amp;S S.A.S
TRANES S.A.S</v>
      </c>
      <c r="F2" s="19" t="str">
        <f>'RECEPCIÓN PROPUESTAS'!C8</f>
        <v>Transportes Superior S.A.S.</v>
      </c>
      <c r="G2" s="19" t="str">
        <f>'RECEPCIÓN PROPUESTAS'!C9</f>
        <v>Emprestur S.A.S</v>
      </c>
      <c r="H2" s="19" t="str">
        <f>'RECEPCIÓN PROPUESTAS'!C10</f>
        <v>Efitrans TC S.A.S.</v>
      </c>
      <c r="I2" s="19" t="str">
        <f>'RECEPCIÓN PROPUESTAS'!C11</f>
        <v>Transportes Multimodal Group S.A.S</v>
      </c>
      <c r="J2" s="19" t="str">
        <f>'RECEPCIÓN PROPUESTAS'!C12</f>
        <v>Optima Logística Integral S.A.S.</v>
      </c>
      <c r="K2" s="19" t="str">
        <f>'RECEPCIÓN PROPUESTAS'!C13</f>
        <v xml:space="preserve">Alianza Terrestre S.A.S </v>
      </c>
      <c r="L2" s="19" t="str">
        <f>'RECEPCIÓN PROPUESTAS'!C14</f>
        <v>Coomultranscon</v>
      </c>
      <c r="M2" s="19" t="str">
        <f>'RECEPCIÓN PROPUESTAS'!C15</f>
        <v>Rutas Verde y Blanco  S.A.S</v>
      </c>
      <c r="N2" s="44" t="str">
        <f>'RECEPCIÓN PROPUESTAS'!C16</f>
        <v xml:space="preserve">AS Transporte </v>
      </c>
    </row>
    <row r="3" spans="1:14" ht="108" x14ac:dyDescent="0.2">
      <c r="A3" s="73">
        <v>1</v>
      </c>
      <c r="B3" s="45" t="s">
        <v>1</v>
      </c>
      <c r="C3" s="46" t="s">
        <v>206</v>
      </c>
      <c r="D3" s="46" t="s">
        <v>231</v>
      </c>
      <c r="E3" s="46" t="s">
        <v>260</v>
      </c>
      <c r="F3" s="46" t="s">
        <v>286</v>
      </c>
      <c r="G3" s="46" t="s">
        <v>310</v>
      </c>
      <c r="H3" s="46" t="s">
        <v>337</v>
      </c>
      <c r="I3" s="46" t="s">
        <v>358</v>
      </c>
      <c r="J3" s="46" t="s">
        <v>405</v>
      </c>
      <c r="K3" s="46" t="s">
        <v>404</v>
      </c>
      <c r="L3" s="46" t="s">
        <v>431</v>
      </c>
      <c r="M3" s="46" t="s">
        <v>458</v>
      </c>
      <c r="N3" s="46" t="s">
        <v>484</v>
      </c>
    </row>
    <row r="4" spans="1:14" ht="276" x14ac:dyDescent="0.2">
      <c r="A4" s="74"/>
      <c r="B4" s="45" t="s">
        <v>2</v>
      </c>
      <c r="C4" s="46" t="s">
        <v>207</v>
      </c>
      <c r="D4" s="46" t="s">
        <v>232</v>
      </c>
      <c r="E4" s="46" t="s">
        <v>261</v>
      </c>
      <c r="F4" s="46" t="s">
        <v>287</v>
      </c>
      <c r="G4" s="46" t="s">
        <v>311</v>
      </c>
      <c r="H4" s="46" t="s">
        <v>338</v>
      </c>
      <c r="I4" s="46" t="s">
        <v>359</v>
      </c>
      <c r="J4" s="46" t="s">
        <v>383</v>
      </c>
      <c r="K4" s="46" t="s">
        <v>406</v>
      </c>
      <c r="L4" s="46" t="s">
        <v>432</v>
      </c>
      <c r="M4" s="46" t="s">
        <v>460</v>
      </c>
      <c r="N4" s="46" t="s">
        <v>485</v>
      </c>
    </row>
    <row r="5" spans="1:14" ht="168" x14ac:dyDescent="0.2">
      <c r="A5" s="74"/>
      <c r="B5" s="45" t="s">
        <v>3</v>
      </c>
      <c r="C5" s="46" t="s">
        <v>208</v>
      </c>
      <c r="D5" s="46" t="s">
        <v>262</v>
      </c>
      <c r="E5" s="46" t="s">
        <v>263</v>
      </c>
      <c r="F5" s="47" t="s">
        <v>288</v>
      </c>
      <c r="G5" s="46" t="s">
        <v>312</v>
      </c>
      <c r="H5" s="46" t="s">
        <v>339</v>
      </c>
      <c r="I5" s="46" t="s">
        <v>360</v>
      </c>
      <c r="J5" s="46" t="s">
        <v>384</v>
      </c>
      <c r="K5" s="46" t="s">
        <v>407</v>
      </c>
      <c r="L5" s="46" t="s">
        <v>459</v>
      </c>
      <c r="M5" s="46" t="s">
        <v>461</v>
      </c>
      <c r="N5" s="46" t="s">
        <v>486</v>
      </c>
    </row>
    <row r="6" spans="1:14" ht="180" x14ac:dyDescent="0.2">
      <c r="A6" s="74"/>
      <c r="B6" s="45" t="s">
        <v>8</v>
      </c>
      <c r="C6" s="46" t="s">
        <v>209</v>
      </c>
      <c r="D6" s="46" t="s">
        <v>233</v>
      </c>
      <c r="E6" s="46" t="s">
        <v>264</v>
      </c>
      <c r="F6" s="47" t="s">
        <v>289</v>
      </c>
      <c r="G6" s="46" t="s">
        <v>313</v>
      </c>
      <c r="H6" s="46" t="s">
        <v>340</v>
      </c>
      <c r="I6" s="46" t="s">
        <v>361</v>
      </c>
      <c r="J6" s="46" t="s">
        <v>385</v>
      </c>
      <c r="K6" s="46" t="s">
        <v>408</v>
      </c>
      <c r="L6" s="46" t="s">
        <v>433</v>
      </c>
      <c r="M6" s="46" t="s">
        <v>462</v>
      </c>
      <c r="N6" s="46" t="s">
        <v>487</v>
      </c>
    </row>
    <row r="7" spans="1:14" ht="60" x14ac:dyDescent="0.2">
      <c r="A7" s="74"/>
      <c r="B7" s="48" t="s">
        <v>9</v>
      </c>
      <c r="C7" s="49" t="s">
        <v>210</v>
      </c>
      <c r="D7" s="49" t="s">
        <v>234</v>
      </c>
      <c r="E7" s="49" t="s">
        <v>41</v>
      </c>
      <c r="F7" s="49" t="s">
        <v>37</v>
      </c>
      <c r="G7" s="49" t="s">
        <v>314</v>
      </c>
      <c r="H7" s="49" t="s">
        <v>341</v>
      </c>
      <c r="I7" s="49" t="s">
        <v>362</v>
      </c>
      <c r="J7" s="49" t="s">
        <v>386</v>
      </c>
      <c r="K7" s="49" t="s">
        <v>341</v>
      </c>
      <c r="L7" s="49" t="s">
        <v>341</v>
      </c>
      <c r="M7" s="49" t="s">
        <v>488</v>
      </c>
      <c r="N7" s="49" t="s">
        <v>489</v>
      </c>
    </row>
    <row r="8" spans="1:14" ht="192" x14ac:dyDescent="0.2">
      <c r="A8" s="74"/>
      <c r="B8" s="48" t="s">
        <v>4</v>
      </c>
      <c r="C8" s="46" t="s">
        <v>211</v>
      </c>
      <c r="D8" s="46" t="s">
        <v>235</v>
      </c>
      <c r="E8" s="46" t="s">
        <v>265</v>
      </c>
      <c r="F8" s="46" t="s">
        <v>290</v>
      </c>
      <c r="G8" s="46" t="s">
        <v>315</v>
      </c>
      <c r="H8" s="46" t="s">
        <v>342</v>
      </c>
      <c r="I8" s="46" t="s">
        <v>363</v>
      </c>
      <c r="J8" s="46" t="s">
        <v>387</v>
      </c>
      <c r="K8" s="46" t="s">
        <v>409</v>
      </c>
      <c r="L8" s="46" t="s">
        <v>434</v>
      </c>
      <c r="M8" s="46" t="s">
        <v>463</v>
      </c>
      <c r="N8" s="46" t="s">
        <v>490</v>
      </c>
    </row>
    <row r="9" spans="1:14" ht="192" x14ac:dyDescent="0.2">
      <c r="A9" s="75"/>
      <c r="B9" s="48" t="s">
        <v>32</v>
      </c>
      <c r="C9" s="46" t="s">
        <v>212</v>
      </c>
      <c r="D9" s="47" t="s">
        <v>236</v>
      </c>
      <c r="E9" s="47" t="s">
        <v>266</v>
      </c>
      <c r="F9" s="47" t="s">
        <v>291</v>
      </c>
      <c r="G9" s="47" t="s">
        <v>316</v>
      </c>
      <c r="H9" s="47" t="s">
        <v>343</v>
      </c>
      <c r="I9" s="47" t="s">
        <v>364</v>
      </c>
      <c r="J9" s="47" t="s">
        <v>527</v>
      </c>
      <c r="K9" s="47" t="s">
        <v>410</v>
      </c>
      <c r="L9" s="47" t="s">
        <v>435</v>
      </c>
      <c r="M9" s="47" t="s">
        <v>464</v>
      </c>
      <c r="N9" s="47" t="s">
        <v>491</v>
      </c>
    </row>
    <row r="10" spans="1:14" ht="96" x14ac:dyDescent="0.2">
      <c r="A10" s="19">
        <v>2</v>
      </c>
      <c r="B10" s="48" t="s">
        <v>5</v>
      </c>
      <c r="C10" s="46" t="s">
        <v>213</v>
      </c>
      <c r="D10" s="46" t="s">
        <v>237</v>
      </c>
      <c r="E10" s="46" t="s">
        <v>267</v>
      </c>
      <c r="F10" s="46" t="s">
        <v>293</v>
      </c>
      <c r="G10" s="46" t="s">
        <v>317</v>
      </c>
      <c r="H10" s="46" t="s">
        <v>344</v>
      </c>
      <c r="I10" s="46" t="s">
        <v>365</v>
      </c>
      <c r="J10" s="46" t="s">
        <v>388</v>
      </c>
      <c r="K10" s="46" t="s">
        <v>411</v>
      </c>
      <c r="L10" s="46" t="s">
        <v>436</v>
      </c>
      <c r="M10" s="47" t="s">
        <v>531</v>
      </c>
      <c r="N10" s="47" t="s">
        <v>492</v>
      </c>
    </row>
    <row r="11" spans="1:14" ht="60" x14ac:dyDescent="0.2">
      <c r="A11" s="19">
        <v>3</v>
      </c>
      <c r="B11" s="50" t="s">
        <v>13</v>
      </c>
      <c r="C11" s="45" t="s">
        <v>214</v>
      </c>
      <c r="D11" s="45" t="s">
        <v>238</v>
      </c>
      <c r="E11" s="45" t="s">
        <v>268</v>
      </c>
      <c r="F11" s="45" t="s">
        <v>292</v>
      </c>
      <c r="G11" s="45" t="s">
        <v>318</v>
      </c>
      <c r="H11" s="45" t="s">
        <v>345</v>
      </c>
      <c r="I11" s="45" t="s">
        <v>42</v>
      </c>
      <c r="J11" s="45" t="s">
        <v>389</v>
      </c>
      <c r="K11" s="45" t="s">
        <v>412</v>
      </c>
      <c r="L11" s="45" t="s">
        <v>437</v>
      </c>
      <c r="M11" s="45" t="s">
        <v>532</v>
      </c>
      <c r="N11" s="45" t="s">
        <v>412</v>
      </c>
    </row>
    <row r="12" spans="1:14" ht="72" x14ac:dyDescent="0.2">
      <c r="A12" s="19">
        <v>4</v>
      </c>
      <c r="B12" s="48" t="s">
        <v>6</v>
      </c>
      <c r="C12" s="45" t="s">
        <v>36</v>
      </c>
      <c r="D12" s="45" t="s">
        <v>239</v>
      </c>
      <c r="E12" s="45" t="s">
        <v>512</v>
      </c>
      <c r="F12" s="45" t="s">
        <v>294</v>
      </c>
      <c r="G12" s="45" t="s">
        <v>319</v>
      </c>
      <c r="H12" s="45" t="s">
        <v>346</v>
      </c>
      <c r="I12" s="45" t="s">
        <v>366</v>
      </c>
      <c r="J12" s="45" t="s">
        <v>390</v>
      </c>
      <c r="K12" s="45" t="s">
        <v>413</v>
      </c>
      <c r="L12" s="45" t="s">
        <v>438</v>
      </c>
      <c r="M12" s="45" t="s">
        <v>465</v>
      </c>
      <c r="N12" s="45" t="s">
        <v>493</v>
      </c>
    </row>
    <row r="13" spans="1:14" ht="168" x14ac:dyDescent="0.2">
      <c r="A13" s="19">
        <v>5</v>
      </c>
      <c r="B13" s="48" t="s">
        <v>192</v>
      </c>
      <c r="C13" s="45" t="s">
        <v>215</v>
      </c>
      <c r="D13" s="45" t="s">
        <v>240</v>
      </c>
      <c r="E13" s="45" t="s">
        <v>272</v>
      </c>
      <c r="F13" s="51" t="s">
        <v>514</v>
      </c>
      <c r="G13" s="45" t="s">
        <v>320</v>
      </c>
      <c r="H13" s="45" t="s">
        <v>517</v>
      </c>
      <c r="I13" s="52" t="s">
        <v>523</v>
      </c>
      <c r="J13" s="45" t="s">
        <v>525</v>
      </c>
      <c r="K13" s="45" t="s">
        <v>526</v>
      </c>
      <c r="L13" s="45" t="s">
        <v>439</v>
      </c>
      <c r="M13" s="45" t="s">
        <v>466</v>
      </c>
      <c r="N13" s="45" t="s">
        <v>494</v>
      </c>
    </row>
    <row r="14" spans="1:14" ht="132" x14ac:dyDescent="0.2">
      <c r="A14" s="19">
        <v>6</v>
      </c>
      <c r="B14" s="45" t="s">
        <v>7</v>
      </c>
      <c r="C14" s="45" t="s">
        <v>216</v>
      </c>
      <c r="D14" s="45" t="s">
        <v>241</v>
      </c>
      <c r="E14" s="45" t="s">
        <v>269</v>
      </c>
      <c r="F14" s="45" t="s">
        <v>295</v>
      </c>
      <c r="G14" s="45" t="s">
        <v>321</v>
      </c>
      <c r="H14" s="45" t="s">
        <v>347</v>
      </c>
      <c r="I14" s="45" t="s">
        <v>367</v>
      </c>
      <c r="J14" s="45" t="s">
        <v>391</v>
      </c>
      <c r="K14" s="45" t="s">
        <v>414</v>
      </c>
      <c r="L14" s="45" t="s">
        <v>440</v>
      </c>
      <c r="M14" s="45" t="s">
        <v>467</v>
      </c>
      <c r="N14" s="45" t="s">
        <v>495</v>
      </c>
    </row>
    <row r="15" spans="1:14" ht="144" x14ac:dyDescent="0.2">
      <c r="A15" s="19">
        <v>7</v>
      </c>
      <c r="B15" s="48" t="s">
        <v>14</v>
      </c>
      <c r="C15" s="45" t="s">
        <v>217</v>
      </c>
      <c r="D15" s="45" t="s">
        <v>242</v>
      </c>
      <c r="E15" s="45" t="s">
        <v>270</v>
      </c>
      <c r="F15" s="45" t="s">
        <v>296</v>
      </c>
      <c r="G15" s="45" t="s">
        <v>322</v>
      </c>
      <c r="H15" s="45" t="s">
        <v>348</v>
      </c>
      <c r="I15" s="45" t="s">
        <v>368</v>
      </c>
      <c r="J15" s="45" t="s">
        <v>392</v>
      </c>
      <c r="K15" s="45" t="s">
        <v>415</v>
      </c>
      <c r="L15" s="45" t="s">
        <v>441</v>
      </c>
      <c r="M15" s="45" t="s">
        <v>468</v>
      </c>
      <c r="N15" s="45" t="s">
        <v>496</v>
      </c>
    </row>
    <row r="16" spans="1:14" ht="120" x14ac:dyDescent="0.2">
      <c r="A16" s="53">
        <v>8</v>
      </c>
      <c r="B16" s="48" t="s">
        <v>193</v>
      </c>
      <c r="C16" s="45" t="s">
        <v>218</v>
      </c>
      <c r="D16" s="45" t="s">
        <v>243</v>
      </c>
      <c r="E16" s="45" t="s">
        <v>271</v>
      </c>
      <c r="F16" s="45" t="s">
        <v>515</v>
      </c>
      <c r="G16" s="45" t="s">
        <v>323</v>
      </c>
      <c r="H16" s="45" t="s">
        <v>369</v>
      </c>
      <c r="I16" s="45" t="s">
        <v>370</v>
      </c>
      <c r="J16" s="45" t="s">
        <v>393</v>
      </c>
      <c r="K16" s="45" t="s">
        <v>416</v>
      </c>
      <c r="L16" s="45" t="s">
        <v>442</v>
      </c>
      <c r="M16" s="45" t="s">
        <v>469</v>
      </c>
      <c r="N16" s="45" t="s">
        <v>497</v>
      </c>
    </row>
    <row r="17" spans="1:14" ht="14.25" customHeight="1" x14ac:dyDescent="0.2">
      <c r="A17" s="72"/>
      <c r="B17" s="72"/>
      <c r="C17" s="72"/>
      <c r="D17" s="72"/>
      <c r="E17" s="72"/>
      <c r="F17" s="33"/>
      <c r="G17" s="33"/>
      <c r="H17" s="33"/>
      <c r="I17" s="33"/>
      <c r="J17" s="33"/>
      <c r="K17" s="33"/>
      <c r="L17" s="33"/>
      <c r="M17" s="33"/>
      <c r="N17" s="33"/>
    </row>
    <row r="18" spans="1:14" ht="15" customHeight="1" x14ac:dyDescent="0.2">
      <c r="A18" s="69" t="s">
        <v>15</v>
      </c>
      <c r="B18" s="70"/>
      <c r="C18" s="70"/>
      <c r="D18" s="70"/>
      <c r="E18" s="71"/>
      <c r="F18" s="33"/>
      <c r="G18" s="33"/>
      <c r="H18" s="33"/>
      <c r="I18" s="33"/>
      <c r="J18" s="33"/>
      <c r="K18" s="33"/>
      <c r="L18" s="33"/>
      <c r="M18" s="33"/>
      <c r="N18" s="33"/>
    </row>
    <row r="19" spans="1:14" ht="36" x14ac:dyDescent="0.2">
      <c r="A19" s="19">
        <v>1</v>
      </c>
      <c r="B19" s="54" t="s">
        <v>25</v>
      </c>
      <c r="C19" s="19" t="s">
        <v>38</v>
      </c>
      <c r="D19" s="19" t="s">
        <v>244</v>
      </c>
      <c r="E19" s="19" t="s">
        <v>273</v>
      </c>
      <c r="F19" s="19" t="s">
        <v>297</v>
      </c>
      <c r="G19" s="19" t="s">
        <v>324</v>
      </c>
      <c r="H19" s="19" t="s">
        <v>349</v>
      </c>
      <c r="I19" s="19" t="s">
        <v>371</v>
      </c>
      <c r="J19" s="19" t="s">
        <v>394</v>
      </c>
      <c r="K19" s="19" t="s">
        <v>417</v>
      </c>
      <c r="L19" s="19" t="s">
        <v>443</v>
      </c>
      <c r="M19" s="19" t="s">
        <v>470</v>
      </c>
      <c r="N19" s="19" t="s">
        <v>498</v>
      </c>
    </row>
    <row r="20" spans="1:14" ht="48" x14ac:dyDescent="0.2">
      <c r="A20" s="19">
        <v>2</v>
      </c>
      <c r="B20" s="55" t="s">
        <v>21</v>
      </c>
      <c r="C20" s="56" t="s">
        <v>26</v>
      </c>
      <c r="D20" s="19" t="s">
        <v>245</v>
      </c>
      <c r="E20" s="56" t="s">
        <v>26</v>
      </c>
      <c r="F20" s="56" t="s">
        <v>26</v>
      </c>
      <c r="G20" s="19" t="s">
        <v>26</v>
      </c>
      <c r="H20" s="56" t="s">
        <v>26</v>
      </c>
      <c r="I20" s="56" t="s">
        <v>26</v>
      </c>
      <c r="J20" s="56" t="s">
        <v>26</v>
      </c>
      <c r="K20" s="56" t="s">
        <v>26</v>
      </c>
      <c r="L20" s="56" t="s">
        <v>444</v>
      </c>
      <c r="M20" s="19" t="s">
        <v>471</v>
      </c>
      <c r="N20" s="19" t="s">
        <v>471</v>
      </c>
    </row>
    <row r="21" spans="1:14" ht="24" x14ac:dyDescent="0.2">
      <c r="A21" s="19">
        <v>3</v>
      </c>
      <c r="B21" s="55" t="s">
        <v>20</v>
      </c>
      <c r="C21" s="19" t="s">
        <v>220</v>
      </c>
      <c r="D21" s="19" t="s">
        <v>246</v>
      </c>
      <c r="E21" s="19" t="s">
        <v>274</v>
      </c>
      <c r="F21" s="57" t="s">
        <v>298</v>
      </c>
      <c r="G21" s="19" t="s">
        <v>325</v>
      </c>
      <c r="H21" s="19" t="s">
        <v>518</v>
      </c>
      <c r="I21" s="19" t="s">
        <v>372</v>
      </c>
      <c r="J21" s="19" t="s">
        <v>395</v>
      </c>
      <c r="K21" s="19" t="s">
        <v>418</v>
      </c>
      <c r="L21" s="19" t="s">
        <v>445</v>
      </c>
      <c r="M21" s="19" t="s">
        <v>473</v>
      </c>
      <c r="N21" s="19" t="s">
        <v>499</v>
      </c>
    </row>
    <row r="22" spans="1:14" ht="24" x14ac:dyDescent="0.2">
      <c r="A22" s="19">
        <v>4</v>
      </c>
      <c r="B22" s="55" t="s">
        <v>22</v>
      </c>
      <c r="C22" s="19" t="s">
        <v>219</v>
      </c>
      <c r="D22" s="44" t="s">
        <v>247</v>
      </c>
      <c r="E22" s="19" t="s">
        <v>275</v>
      </c>
      <c r="F22" s="57" t="s">
        <v>299</v>
      </c>
      <c r="G22" s="19" t="s">
        <v>326</v>
      </c>
      <c r="H22" s="19" t="s">
        <v>519</v>
      </c>
      <c r="I22" s="19" t="s">
        <v>373</v>
      </c>
      <c r="J22" s="19" t="s">
        <v>396</v>
      </c>
      <c r="K22" s="19" t="s">
        <v>419</v>
      </c>
      <c r="L22" s="19" t="s">
        <v>446</v>
      </c>
      <c r="M22" s="19" t="s">
        <v>472</v>
      </c>
      <c r="N22" s="19" t="s">
        <v>500</v>
      </c>
    </row>
    <row r="23" spans="1:14" ht="36" x14ac:dyDescent="0.2">
      <c r="A23" s="19">
        <v>5</v>
      </c>
      <c r="B23" s="55" t="s">
        <v>23</v>
      </c>
      <c r="C23" s="19" t="s">
        <v>221</v>
      </c>
      <c r="D23" s="19" t="s">
        <v>248</v>
      </c>
      <c r="E23" s="19" t="s">
        <v>276</v>
      </c>
      <c r="F23" s="57" t="s">
        <v>300</v>
      </c>
      <c r="G23" s="19" t="s">
        <v>39</v>
      </c>
      <c r="H23" s="19" t="s">
        <v>350</v>
      </c>
      <c r="I23" s="19" t="s">
        <v>374</v>
      </c>
      <c r="J23" s="19" t="s">
        <v>397</v>
      </c>
      <c r="K23" s="19" t="s">
        <v>420</v>
      </c>
      <c r="L23" s="19" t="s">
        <v>447</v>
      </c>
      <c r="M23" s="19" t="s">
        <v>533</v>
      </c>
      <c r="N23" s="19" t="s">
        <v>501</v>
      </c>
    </row>
    <row r="24" spans="1:14" ht="48" x14ac:dyDescent="0.2">
      <c r="A24" s="19">
        <v>6</v>
      </c>
      <c r="B24" s="55" t="s">
        <v>19</v>
      </c>
      <c r="C24" s="19" t="s">
        <v>222</v>
      </c>
      <c r="D24" s="19" t="s">
        <v>249</v>
      </c>
      <c r="E24" s="19" t="s">
        <v>277</v>
      </c>
      <c r="F24" s="19" t="s">
        <v>301</v>
      </c>
      <c r="G24" s="19" t="s">
        <v>327</v>
      </c>
      <c r="H24" s="19" t="s">
        <v>351</v>
      </c>
      <c r="I24" s="19" t="s">
        <v>375</v>
      </c>
      <c r="J24" s="19" t="s">
        <v>398</v>
      </c>
      <c r="K24" s="19" t="s">
        <v>421</v>
      </c>
      <c r="L24" s="19" t="s">
        <v>448</v>
      </c>
      <c r="M24" s="19" t="s">
        <v>474</v>
      </c>
      <c r="N24" s="19" t="s">
        <v>502</v>
      </c>
    </row>
    <row r="25" spans="1:14" ht="48" x14ac:dyDescent="0.2">
      <c r="A25" s="19">
        <v>7</v>
      </c>
      <c r="B25" s="55" t="s">
        <v>33</v>
      </c>
      <c r="C25" s="19" t="s">
        <v>223</v>
      </c>
      <c r="D25" s="19" t="s">
        <v>250</v>
      </c>
      <c r="E25" s="19" t="s">
        <v>278</v>
      </c>
      <c r="F25" s="19" t="s">
        <v>302</v>
      </c>
      <c r="G25" s="58" t="s">
        <v>328</v>
      </c>
      <c r="H25" s="58" t="s">
        <v>352</v>
      </c>
      <c r="I25" s="58" t="s">
        <v>376</v>
      </c>
      <c r="J25" s="57" t="s">
        <v>528</v>
      </c>
      <c r="K25" s="57" t="s">
        <v>422</v>
      </c>
      <c r="L25" s="57" t="s">
        <v>449</v>
      </c>
      <c r="M25" s="57" t="s">
        <v>475</v>
      </c>
      <c r="N25" s="57" t="s">
        <v>503</v>
      </c>
    </row>
    <row r="26" spans="1:14" ht="108" x14ac:dyDescent="0.2">
      <c r="A26" s="19">
        <v>8</v>
      </c>
      <c r="B26" s="55" t="s">
        <v>18</v>
      </c>
      <c r="C26" s="19" t="s">
        <v>224</v>
      </c>
      <c r="D26" s="19" t="s">
        <v>251</v>
      </c>
      <c r="E26" s="19" t="s">
        <v>513</v>
      </c>
      <c r="F26" s="59" t="s">
        <v>303</v>
      </c>
      <c r="G26" s="56" t="s">
        <v>329</v>
      </c>
      <c r="H26" s="56" t="s">
        <v>353</v>
      </c>
      <c r="I26" s="56" t="s">
        <v>377</v>
      </c>
      <c r="J26" s="56" t="s">
        <v>399</v>
      </c>
      <c r="K26" s="56" t="s">
        <v>423</v>
      </c>
      <c r="L26" s="56" t="s">
        <v>450</v>
      </c>
      <c r="M26" s="56" t="s">
        <v>476</v>
      </c>
      <c r="N26" s="56" t="s">
        <v>504</v>
      </c>
    </row>
    <row r="27" spans="1:14" ht="36" x14ac:dyDescent="0.2">
      <c r="A27" s="19">
        <v>9</v>
      </c>
      <c r="B27" s="54" t="s">
        <v>24</v>
      </c>
      <c r="C27" s="19" t="s">
        <v>225</v>
      </c>
      <c r="D27" s="57" t="s">
        <v>252</v>
      </c>
      <c r="E27" s="19" t="s">
        <v>279</v>
      </c>
      <c r="F27" s="57" t="s">
        <v>304</v>
      </c>
      <c r="G27" s="19" t="s">
        <v>330</v>
      </c>
      <c r="H27" s="19" t="s">
        <v>354</v>
      </c>
      <c r="I27" s="19" t="s">
        <v>378</v>
      </c>
      <c r="J27" s="19" t="s">
        <v>400</v>
      </c>
      <c r="K27" s="19" t="s">
        <v>424</v>
      </c>
      <c r="L27" s="19" t="s">
        <v>451</v>
      </c>
      <c r="M27" s="19" t="s">
        <v>477</v>
      </c>
      <c r="N27" s="19" t="s">
        <v>505</v>
      </c>
    </row>
    <row r="28" spans="1:14" ht="36" x14ac:dyDescent="0.2">
      <c r="A28" s="19">
        <v>11</v>
      </c>
      <c r="B28" s="55" t="s">
        <v>194</v>
      </c>
      <c r="C28" s="19" t="s">
        <v>226</v>
      </c>
      <c r="D28" s="19" t="s">
        <v>253</v>
      </c>
      <c r="E28" s="19" t="s">
        <v>280</v>
      </c>
      <c r="F28" s="44" t="s">
        <v>305</v>
      </c>
      <c r="G28" s="19" t="s">
        <v>331</v>
      </c>
      <c r="H28" s="19" t="s">
        <v>355</v>
      </c>
      <c r="I28" s="19" t="s">
        <v>379</v>
      </c>
      <c r="J28" s="19" t="s">
        <v>401</v>
      </c>
      <c r="K28" s="19" t="s">
        <v>425</v>
      </c>
      <c r="L28" s="19" t="s">
        <v>452</v>
      </c>
      <c r="M28" s="19" t="s">
        <v>478</v>
      </c>
      <c r="N28" s="19" t="s">
        <v>506</v>
      </c>
    </row>
    <row r="29" spans="1:14" ht="36" x14ac:dyDescent="0.2">
      <c r="A29" s="19">
        <v>12</v>
      </c>
      <c r="B29" s="55" t="s">
        <v>34</v>
      </c>
      <c r="C29" s="19" t="s">
        <v>227</v>
      </c>
      <c r="D29" s="19" t="s">
        <v>254</v>
      </c>
      <c r="E29" s="19" t="s">
        <v>281</v>
      </c>
      <c r="F29" s="57" t="s">
        <v>306</v>
      </c>
      <c r="G29" s="19" t="s">
        <v>332</v>
      </c>
      <c r="H29" s="19" t="s">
        <v>520</v>
      </c>
      <c r="I29" s="58" t="s">
        <v>524</v>
      </c>
      <c r="J29" s="58" t="s">
        <v>529</v>
      </c>
      <c r="K29" s="58" t="s">
        <v>426</v>
      </c>
      <c r="L29" s="58" t="s">
        <v>453</v>
      </c>
      <c r="M29" s="58" t="s">
        <v>479</v>
      </c>
      <c r="N29" s="58" t="s">
        <v>507</v>
      </c>
    </row>
    <row r="30" spans="1:14" ht="72" x14ac:dyDescent="0.2">
      <c r="A30" s="19">
        <v>13</v>
      </c>
      <c r="B30" s="55" t="s">
        <v>195</v>
      </c>
      <c r="C30" s="19" t="s">
        <v>228</v>
      </c>
      <c r="D30" s="19" t="s">
        <v>255</v>
      </c>
      <c r="E30" s="19" t="s">
        <v>282</v>
      </c>
      <c r="F30" s="19" t="s">
        <v>516</v>
      </c>
      <c r="G30" s="19" t="s">
        <v>333</v>
      </c>
      <c r="H30" s="19" t="s">
        <v>521</v>
      </c>
      <c r="I30" s="19" t="s">
        <v>380</v>
      </c>
      <c r="J30" s="19" t="s">
        <v>402</v>
      </c>
      <c r="K30" s="19" t="s">
        <v>427</v>
      </c>
      <c r="L30" s="19" t="s">
        <v>454</v>
      </c>
      <c r="M30" s="19" t="s">
        <v>480</v>
      </c>
      <c r="N30" s="19" t="s">
        <v>508</v>
      </c>
    </row>
    <row r="31" spans="1:14" ht="24" x14ac:dyDescent="0.2">
      <c r="A31" s="19">
        <v>14</v>
      </c>
      <c r="B31" s="55" t="s">
        <v>35</v>
      </c>
      <c r="C31" s="19" t="s">
        <v>511</v>
      </c>
      <c r="D31" s="19" t="s">
        <v>256</v>
      </c>
      <c r="E31" s="19" t="s">
        <v>283</v>
      </c>
      <c r="F31" s="57" t="s">
        <v>307</v>
      </c>
      <c r="G31" s="19" t="s">
        <v>334</v>
      </c>
      <c r="H31" s="19" t="s">
        <v>522</v>
      </c>
      <c r="I31" s="19" t="s">
        <v>40</v>
      </c>
      <c r="J31" s="19" t="s">
        <v>530</v>
      </c>
      <c r="K31" s="19" t="s">
        <v>428</v>
      </c>
      <c r="L31" s="19" t="s">
        <v>455</v>
      </c>
      <c r="M31" s="19" t="s">
        <v>481</v>
      </c>
      <c r="N31" s="19" t="s">
        <v>534</v>
      </c>
    </row>
    <row r="32" spans="1:14" ht="24" x14ac:dyDescent="0.2">
      <c r="A32" s="19">
        <v>15</v>
      </c>
      <c r="B32" s="55" t="s">
        <v>17</v>
      </c>
      <c r="C32" s="19" t="s">
        <v>229</v>
      </c>
      <c r="D32" s="19" t="s">
        <v>257</v>
      </c>
      <c r="E32" s="19" t="s">
        <v>284</v>
      </c>
      <c r="F32" s="19" t="s">
        <v>308</v>
      </c>
      <c r="G32" s="19" t="s">
        <v>335</v>
      </c>
      <c r="H32" s="19" t="s">
        <v>356</v>
      </c>
      <c r="I32" s="19" t="s">
        <v>381</v>
      </c>
      <c r="J32" s="19" t="s">
        <v>381</v>
      </c>
      <c r="K32" s="19" t="s">
        <v>429</v>
      </c>
      <c r="L32" s="19" t="s">
        <v>456</v>
      </c>
      <c r="M32" s="19" t="s">
        <v>482</v>
      </c>
      <c r="N32" s="19" t="s">
        <v>509</v>
      </c>
    </row>
    <row r="33" spans="1:14" ht="36" x14ac:dyDescent="0.2">
      <c r="A33" s="19">
        <v>16</v>
      </c>
      <c r="B33" s="55" t="s">
        <v>16</v>
      </c>
      <c r="C33" s="19" t="s">
        <v>230</v>
      </c>
      <c r="D33" s="19" t="s">
        <v>258</v>
      </c>
      <c r="E33" s="19" t="s">
        <v>285</v>
      </c>
      <c r="F33" s="19" t="s">
        <v>309</v>
      </c>
      <c r="G33" s="19" t="s">
        <v>336</v>
      </c>
      <c r="H33" s="19" t="s">
        <v>357</v>
      </c>
      <c r="I33" s="19" t="s">
        <v>382</v>
      </c>
      <c r="J33" s="19" t="s">
        <v>403</v>
      </c>
      <c r="K33" s="19" t="s">
        <v>430</v>
      </c>
      <c r="L33" s="19" t="s">
        <v>457</v>
      </c>
      <c r="M33" s="19" t="s">
        <v>483</v>
      </c>
      <c r="N33" s="19" t="s">
        <v>510</v>
      </c>
    </row>
    <row r="34" spans="1:14" x14ac:dyDescent="0.2">
      <c r="A34" s="3"/>
    </row>
    <row r="35" spans="1:14" x14ac:dyDescent="0.2">
      <c r="A35" s="3"/>
    </row>
  </sheetData>
  <sheetProtection algorithmName="SHA-512" hashValue="QqwYsNG89JDORTf+LF8EKQPCLShpkB/j/aKdvx4IBqOHtVw2ZQnSN3A7QLwyvrRBTHvTkNT6EfF5xnX2lRs5YA==" saltValue="pAEmVEyzreHyZjO40EG/Cg==" spinCount="100000" sheet="1" objects="1" scenarios="1" selectLockedCells="1" selectUnlockedCells="1"/>
  <mergeCells count="5">
    <mergeCell ref="A1:N1"/>
    <mergeCell ref="A18:E18"/>
    <mergeCell ref="A17:E17"/>
    <mergeCell ref="A2:B2"/>
    <mergeCell ref="A3:A9"/>
  </mergeCells>
  <pageMargins left="0.7" right="0.7" top="0.75" bottom="0.75" header="0.3" footer="0.3"/>
  <pageSetup scale="1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CA5C0-6509-4DE6-B8FA-A457A72A4805}">
  <dimension ref="A1:CJ101"/>
  <sheetViews>
    <sheetView view="pageBreakPreview" zoomScaleNormal="100" zoomScaleSheetLayoutView="100" workbookViewId="0">
      <pane xSplit="7" ySplit="10" topLeftCell="AR11" activePane="bottomRight" state="frozen"/>
      <selection pane="topRight" activeCell="H1" sqref="H1"/>
      <selection pane="bottomLeft" activeCell="A11" sqref="A11"/>
      <selection pane="bottomRight" activeCell="Y101" sqref="Y101:Z101"/>
    </sheetView>
  </sheetViews>
  <sheetFormatPr baseColWidth="10" defaultRowHeight="12" x14ac:dyDescent="0.2"/>
  <cols>
    <col min="1" max="1" width="25.5703125" style="11" customWidth="1"/>
    <col min="2" max="2" width="27.140625" style="11" bestFit="1" customWidth="1"/>
    <col min="3" max="3" width="2.28515625" style="4" customWidth="1"/>
    <col min="4" max="4" width="13.42578125" style="4" bestFit="1" customWidth="1"/>
    <col min="5" max="5" width="12.28515625" style="4" bestFit="1" customWidth="1"/>
    <col min="6" max="6" width="9.5703125" style="4" bestFit="1" customWidth="1"/>
    <col min="7" max="7" width="1.5703125" style="4" customWidth="1"/>
    <col min="8" max="8" width="13.7109375" style="4" customWidth="1"/>
    <col min="9" max="9" width="12" style="4" customWidth="1"/>
    <col min="10" max="10" width="9.5703125" style="4" customWidth="1"/>
    <col min="11" max="11" width="1.85546875" style="4" customWidth="1"/>
    <col min="12" max="12" width="14.42578125" style="4" customWidth="1"/>
    <col min="13" max="13" width="12.42578125" style="4" customWidth="1"/>
    <col min="14" max="14" width="9.5703125" style="4" customWidth="1"/>
    <col min="15" max="15" width="2" style="4" customWidth="1"/>
    <col min="16" max="16" width="14.140625" style="4" customWidth="1"/>
    <col min="17" max="17" width="12.28515625" style="4" customWidth="1"/>
    <col min="18" max="18" width="9.5703125" style="4" customWidth="1"/>
    <col min="19" max="19" width="2.140625" style="4" customWidth="1"/>
    <col min="20" max="20" width="14.42578125" style="4" customWidth="1"/>
    <col min="21" max="21" width="12.28515625" style="4" customWidth="1"/>
    <col min="22" max="22" width="9.5703125" style="4" customWidth="1"/>
    <col min="23" max="23" width="1.5703125" style="4" customWidth="1"/>
    <col min="24" max="24" width="14.42578125" style="4" customWidth="1"/>
    <col min="25" max="25" width="12.5703125" style="4" customWidth="1"/>
    <col min="26" max="26" width="9.5703125" style="4" customWidth="1"/>
    <col min="27" max="27" width="1.85546875" style="4" customWidth="1"/>
    <col min="28" max="28" width="14.7109375" style="4" customWidth="1"/>
    <col min="29" max="29" width="12.7109375" style="4" customWidth="1"/>
    <col min="30" max="30" width="9.5703125" style="4" bestFit="1" customWidth="1"/>
    <col min="31" max="31" width="1.85546875" style="4" customWidth="1"/>
    <col min="32" max="33" width="14.140625" style="4" customWidth="1"/>
    <col min="34" max="34" width="9.42578125" style="4" customWidth="1"/>
    <col min="35" max="35" width="1.85546875" style="4" customWidth="1"/>
    <col min="36" max="36" width="14.140625" style="4" customWidth="1"/>
    <col min="37" max="37" width="12.85546875" style="4" customWidth="1"/>
    <col min="38" max="38" width="9.5703125" style="4" customWidth="1"/>
    <col min="39" max="39" width="1.85546875" style="4" customWidth="1"/>
    <col min="40" max="40" width="14" style="4" customWidth="1"/>
    <col min="41" max="41" width="12.42578125" style="4" customWidth="1"/>
    <col min="42" max="42" width="10.140625" style="4" customWidth="1"/>
    <col min="43" max="43" width="2.140625" style="4" customWidth="1"/>
    <col min="44" max="44" width="13.85546875" style="4" customWidth="1"/>
    <col min="45" max="45" width="12.28515625" style="4" customWidth="1"/>
    <col min="46" max="46" width="10" style="4" customWidth="1"/>
    <col min="47" max="47" width="1.85546875" style="4" customWidth="1"/>
    <col min="48" max="50" width="11.42578125" style="4" customWidth="1"/>
    <col min="51" max="51" width="1.5703125" style="4" customWidth="1"/>
    <col min="52" max="54" width="11.42578125" style="4" customWidth="1"/>
    <col min="55" max="55" width="1.85546875" style="4" customWidth="1"/>
    <col min="56" max="58" width="11.42578125" style="4" customWidth="1"/>
    <col min="59" max="59" width="2" style="4" customWidth="1"/>
    <col min="60" max="62" width="11.42578125" style="4" customWidth="1"/>
    <col min="63" max="63" width="1.5703125" style="4" customWidth="1"/>
    <col min="64" max="66" width="11.42578125" style="4" customWidth="1"/>
    <col min="67" max="67" width="1.28515625" style="4" customWidth="1"/>
    <col min="68" max="70" width="11.42578125" style="4"/>
    <col min="71" max="71" width="1.42578125" style="4" customWidth="1"/>
    <col min="72" max="74" width="11.42578125" style="4"/>
    <col min="75" max="75" width="2" style="4" customWidth="1"/>
    <col min="76" max="78" width="11.42578125" style="4"/>
    <col min="79" max="79" width="1.7109375" style="4" customWidth="1"/>
    <col min="80" max="82" width="11.42578125" style="4"/>
    <col min="83" max="83" width="2.140625" style="4" customWidth="1"/>
    <col min="84" max="86" width="11.42578125" style="4"/>
    <col min="87" max="87" width="2" style="4" customWidth="1"/>
    <col min="88" max="16384" width="11.42578125" style="4"/>
  </cols>
  <sheetData>
    <row r="1" spans="1:86" ht="22.5" customHeight="1" x14ac:dyDescent="0.2">
      <c r="A1" s="127" t="str">
        <f>'[1]RECEPCIÓN PROPUESTAS'!A1:K1</f>
        <v>INVITACIÓN A COTIZAR N° FNSP-004-2020
Prestar el servicio de transporte terrestre automotor especial de pasajeros a demanda (incluye sus equipajes materiales, equipos, reactivos y muestras), para las regiones o zonas de Colombia, especificadas en el Anexo 1. Además se podrá solicitar servicios para otros municipios no especificados, según las necesidades del servicio lo exijan.</v>
      </c>
      <c r="B1" s="127"/>
      <c r="C1" s="127"/>
      <c r="D1" s="127"/>
      <c r="E1" s="127"/>
      <c r="F1" s="127"/>
      <c r="G1" s="127"/>
      <c r="H1" s="127"/>
      <c r="I1" s="127"/>
      <c r="J1" s="127"/>
      <c r="K1" s="127"/>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row>
    <row r="2" spans="1:86" ht="26.25" customHeight="1" x14ac:dyDescent="0.2">
      <c r="A2" s="127"/>
      <c r="B2" s="127"/>
      <c r="C2" s="127"/>
      <c r="D2" s="127"/>
      <c r="E2" s="127"/>
      <c r="F2" s="127"/>
      <c r="G2" s="127"/>
      <c r="H2" s="127"/>
      <c r="I2" s="127"/>
      <c r="J2" s="127"/>
      <c r="K2" s="127"/>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row>
    <row r="3" spans="1:86" ht="12.75" thickBot="1" x14ac:dyDescent="0.25"/>
    <row r="4" spans="1:86" ht="24" customHeight="1" thickBot="1" x14ac:dyDescent="0.25">
      <c r="A4" s="119" t="s">
        <v>202</v>
      </c>
      <c r="B4" s="129"/>
      <c r="D4" s="90" t="s">
        <v>204</v>
      </c>
      <c r="E4" s="91"/>
      <c r="F4" s="92"/>
      <c r="H4" s="130" t="str">
        <f>'[1]RECEPCIÓN PROPUESTAS'!C5</f>
        <v>Transporte y Turismo 1A S.A.S</v>
      </c>
      <c r="I4" s="131"/>
      <c r="J4" s="132"/>
      <c r="L4" s="130" t="str">
        <f>'[1]RECEPCIÓN PROPUESTAS'!C6</f>
        <v>Ingetrans S.A.S</v>
      </c>
      <c r="M4" s="131"/>
      <c r="N4" s="132"/>
      <c r="P4" s="130" t="str">
        <f>'[1]RECEPCIÓN PROPUESTAS'!C7</f>
        <v>Transportes Especiales A&amp;S S.A.S</v>
      </c>
      <c r="Q4" s="131"/>
      <c r="R4" s="132"/>
      <c r="T4" s="130" t="str">
        <f>'[1]RECEPCIÓN PROPUESTAS'!C8</f>
        <v>Transportes Superior S.A.S.</v>
      </c>
      <c r="U4" s="131"/>
      <c r="V4" s="132"/>
      <c r="X4" s="130" t="str">
        <f>'[1]RECEPCIÓN PROPUESTAS'!C9</f>
        <v>Emprestur S.A.S</v>
      </c>
      <c r="Y4" s="131"/>
      <c r="Z4" s="132"/>
      <c r="AB4" s="120" t="str">
        <f>'[1]RECEPCIÓN PROPUESTAS'!C10</f>
        <v>Efitrans TC S.A.S.</v>
      </c>
      <c r="AC4" s="120"/>
      <c r="AD4" s="120"/>
      <c r="AF4" s="120" t="str">
        <f>'[1]RECEPCIÓN PROPUESTAS'!C12</f>
        <v>Optima Logística Integral S.A.S.</v>
      </c>
      <c r="AG4" s="120"/>
      <c r="AH4" s="120"/>
      <c r="AJ4" s="120" t="str">
        <f>'[1]RECEPCIÓN PROPUESTAS'!C13</f>
        <v xml:space="preserve">Alianza Terrestre S.A.S </v>
      </c>
      <c r="AK4" s="120"/>
      <c r="AL4" s="120"/>
      <c r="AN4" s="120" t="str">
        <f>'[1]RECEPCIÓN PROPUESTAS'!C14</f>
        <v>Coomultranscon</v>
      </c>
      <c r="AO4" s="120"/>
      <c r="AP4" s="120"/>
      <c r="AR4" s="120" t="str">
        <f>'[1]RECEPCIÓN PROPUESTAS'!C15</f>
        <v>Rutas Verde y Blanco  S.A.S</v>
      </c>
      <c r="AS4" s="120"/>
      <c r="AT4" s="120"/>
      <c r="AV4" s="116" t="str">
        <f>'[1]RECEPCIÓN PROPUESTAS'!C5</f>
        <v>Transporte y Turismo 1A S.A.S</v>
      </c>
      <c r="AW4" s="117"/>
      <c r="AX4" s="118"/>
      <c r="AZ4" s="121" t="str">
        <f>'[1]RECEPCIÓN PROPUESTAS'!C6</f>
        <v>Ingetrans S.A.S</v>
      </c>
      <c r="BA4" s="122"/>
      <c r="BB4" s="123"/>
      <c r="BD4" s="116" t="str">
        <f>'[1]RECEPCIÓN PROPUESTAS'!C7</f>
        <v>Transportes Especiales A&amp;S S.A.S</v>
      </c>
      <c r="BE4" s="117"/>
      <c r="BF4" s="118"/>
      <c r="BH4" s="116" t="str">
        <f>'[1]RECEPCIÓN PROPUESTAS'!C8</f>
        <v>Transportes Superior S.A.S.</v>
      </c>
      <c r="BI4" s="117"/>
      <c r="BJ4" s="118"/>
      <c r="BL4" s="110" t="str">
        <f>'[1]RECEPCIÓN PROPUESTAS'!C9</f>
        <v>Emprestur S.A.S</v>
      </c>
      <c r="BM4" s="111"/>
      <c r="BN4" s="112"/>
      <c r="BP4" s="116" t="str">
        <f>'[1]RECEPCIÓN PROPUESTAS'!C10</f>
        <v>Efitrans TC S.A.S.</v>
      </c>
      <c r="BQ4" s="117"/>
      <c r="BR4" s="118"/>
      <c r="BT4" s="116" t="str">
        <f>'[1]RECEPCIÓN PROPUESTAS'!C12</f>
        <v>Optima Logística Integral S.A.S.</v>
      </c>
      <c r="BU4" s="117"/>
      <c r="BV4" s="118"/>
      <c r="BX4" s="116" t="str">
        <f>'[1]RECEPCIÓN PROPUESTAS'!C13</f>
        <v xml:space="preserve">Alianza Terrestre S.A.S </v>
      </c>
      <c r="BY4" s="117"/>
      <c r="BZ4" s="118"/>
      <c r="CB4" s="110" t="str">
        <f>'[1]RECEPCIÓN PROPUESTAS'!C14</f>
        <v>Coomultranscon</v>
      </c>
      <c r="CC4" s="111"/>
      <c r="CD4" s="112"/>
      <c r="CF4" s="116" t="str">
        <f>'[1]RECEPCIÓN PROPUESTAS'!C15</f>
        <v>Rutas Verde y Blanco  S.A.S</v>
      </c>
      <c r="CG4" s="117"/>
      <c r="CH4" s="118"/>
    </row>
    <row r="5" spans="1:86" ht="20.25" customHeight="1" thickBot="1" x14ac:dyDescent="0.25">
      <c r="A5" s="119" t="s">
        <v>43</v>
      </c>
      <c r="B5" s="79" t="s">
        <v>44</v>
      </c>
      <c r="D5" s="90"/>
      <c r="E5" s="91"/>
      <c r="F5" s="92"/>
      <c r="H5" s="133"/>
      <c r="I5" s="134"/>
      <c r="J5" s="135"/>
      <c r="L5" s="133"/>
      <c r="M5" s="134"/>
      <c r="N5" s="135"/>
      <c r="P5" s="133"/>
      <c r="Q5" s="134"/>
      <c r="R5" s="135"/>
      <c r="T5" s="133"/>
      <c r="U5" s="134"/>
      <c r="V5" s="135"/>
      <c r="X5" s="133"/>
      <c r="Y5" s="134"/>
      <c r="Z5" s="135"/>
      <c r="AB5" s="120"/>
      <c r="AC5" s="120"/>
      <c r="AD5" s="120"/>
      <c r="AF5" s="120"/>
      <c r="AG5" s="120"/>
      <c r="AH5" s="120"/>
      <c r="AJ5" s="120"/>
      <c r="AK5" s="120"/>
      <c r="AL5" s="120"/>
      <c r="AN5" s="120"/>
      <c r="AO5" s="120"/>
      <c r="AP5" s="120"/>
      <c r="AR5" s="120"/>
      <c r="AS5" s="120"/>
      <c r="AT5" s="120"/>
      <c r="AV5" s="116"/>
      <c r="AW5" s="117"/>
      <c r="AX5" s="118"/>
      <c r="AZ5" s="124"/>
      <c r="BA5" s="125"/>
      <c r="BB5" s="126"/>
      <c r="BD5" s="116"/>
      <c r="BE5" s="117"/>
      <c r="BF5" s="118"/>
      <c r="BH5" s="116"/>
      <c r="BI5" s="117"/>
      <c r="BJ5" s="118"/>
      <c r="BL5" s="113"/>
      <c r="BM5" s="114"/>
      <c r="BN5" s="115"/>
      <c r="BP5" s="116"/>
      <c r="BQ5" s="117"/>
      <c r="BR5" s="118"/>
      <c r="BT5" s="116"/>
      <c r="BU5" s="117"/>
      <c r="BV5" s="118"/>
      <c r="BX5" s="116"/>
      <c r="BY5" s="117"/>
      <c r="BZ5" s="118"/>
      <c r="CB5" s="113"/>
      <c r="CC5" s="114"/>
      <c r="CD5" s="115"/>
      <c r="CF5" s="116"/>
      <c r="CG5" s="117"/>
      <c r="CH5" s="118"/>
    </row>
    <row r="6" spans="1:86" ht="16.5" customHeight="1" thickBot="1" x14ac:dyDescent="0.25">
      <c r="A6" s="119"/>
      <c r="B6" s="79"/>
      <c r="D6" s="107" t="s">
        <v>45</v>
      </c>
      <c r="E6" s="108"/>
      <c r="F6" s="109"/>
      <c r="H6" s="107" t="s">
        <v>142</v>
      </c>
      <c r="I6" s="108"/>
      <c r="J6" s="109"/>
      <c r="L6" s="107" t="s">
        <v>142</v>
      </c>
      <c r="M6" s="108"/>
      <c r="N6" s="109"/>
      <c r="P6" s="107" t="s">
        <v>142</v>
      </c>
      <c r="Q6" s="108"/>
      <c r="R6" s="109"/>
      <c r="T6" s="107" t="s">
        <v>142</v>
      </c>
      <c r="U6" s="108"/>
      <c r="V6" s="109"/>
      <c r="X6" s="107" t="s">
        <v>142</v>
      </c>
      <c r="Y6" s="108"/>
      <c r="Z6" s="109"/>
      <c r="AB6" s="79" t="s">
        <v>142</v>
      </c>
      <c r="AC6" s="79"/>
      <c r="AD6" s="79"/>
      <c r="AF6" s="79" t="s">
        <v>142</v>
      </c>
      <c r="AG6" s="79"/>
      <c r="AH6" s="79"/>
      <c r="AJ6" s="79" t="s">
        <v>142</v>
      </c>
      <c r="AK6" s="79"/>
      <c r="AL6" s="79"/>
      <c r="AN6" s="79" t="s">
        <v>142</v>
      </c>
      <c r="AO6" s="79"/>
      <c r="AP6" s="79"/>
      <c r="AR6" s="107" t="s">
        <v>142</v>
      </c>
      <c r="AS6" s="108"/>
      <c r="AT6" s="109"/>
      <c r="AV6" s="107" t="s">
        <v>141</v>
      </c>
      <c r="AW6" s="108"/>
      <c r="AX6" s="109"/>
      <c r="AZ6" s="107" t="s">
        <v>141</v>
      </c>
      <c r="BA6" s="108"/>
      <c r="BB6" s="109"/>
      <c r="BD6" s="107" t="s">
        <v>141</v>
      </c>
      <c r="BE6" s="108"/>
      <c r="BF6" s="109"/>
      <c r="BH6" s="107" t="s">
        <v>141</v>
      </c>
      <c r="BI6" s="108"/>
      <c r="BJ6" s="109"/>
      <c r="BL6" s="107" t="s">
        <v>141</v>
      </c>
      <c r="BM6" s="108"/>
      <c r="BN6" s="109"/>
      <c r="BP6" s="107" t="s">
        <v>141</v>
      </c>
      <c r="BQ6" s="108"/>
      <c r="BR6" s="109"/>
      <c r="BT6" s="107" t="s">
        <v>141</v>
      </c>
      <c r="BU6" s="108"/>
      <c r="BV6" s="109"/>
      <c r="BX6" s="107" t="s">
        <v>141</v>
      </c>
      <c r="BY6" s="108"/>
      <c r="BZ6" s="109"/>
      <c r="CB6" s="107" t="s">
        <v>141</v>
      </c>
      <c r="CC6" s="108"/>
      <c r="CD6" s="109"/>
      <c r="CF6" s="107" t="s">
        <v>141</v>
      </c>
      <c r="CG6" s="108"/>
      <c r="CH6" s="109"/>
    </row>
    <row r="7" spans="1:86" ht="16.5" customHeight="1" thickBot="1" x14ac:dyDescent="0.25">
      <c r="A7" s="79" t="s">
        <v>46</v>
      </c>
      <c r="B7" s="7" t="s">
        <v>47</v>
      </c>
      <c r="D7" s="101">
        <f>MIN(H7,L7,P7,T7,X7,AB7,AF7,AJ7,AN7,AR7)</f>
        <v>19200</v>
      </c>
      <c r="E7" s="102"/>
      <c r="F7" s="103"/>
      <c r="H7" s="98">
        <v>33298</v>
      </c>
      <c r="I7" s="99"/>
      <c r="J7" s="100"/>
      <c r="L7" s="98">
        <v>28000</v>
      </c>
      <c r="M7" s="99"/>
      <c r="N7" s="100"/>
      <c r="P7" s="98">
        <v>23900</v>
      </c>
      <c r="Q7" s="99"/>
      <c r="R7" s="100"/>
      <c r="T7" s="98">
        <v>35000</v>
      </c>
      <c r="U7" s="99"/>
      <c r="V7" s="100"/>
      <c r="X7" s="98">
        <v>26635</v>
      </c>
      <c r="Y7" s="99"/>
      <c r="Z7" s="100"/>
      <c r="AB7" s="98">
        <v>28570</v>
      </c>
      <c r="AC7" s="99"/>
      <c r="AD7" s="100"/>
      <c r="AF7" s="98">
        <v>19200</v>
      </c>
      <c r="AG7" s="99"/>
      <c r="AH7" s="100"/>
      <c r="AJ7" s="98">
        <v>21000</v>
      </c>
      <c r="AK7" s="99"/>
      <c r="AL7" s="100"/>
      <c r="AN7" s="98">
        <v>20000</v>
      </c>
      <c r="AO7" s="99"/>
      <c r="AP7" s="100"/>
      <c r="AR7" s="98">
        <v>35000</v>
      </c>
      <c r="AS7" s="99"/>
      <c r="AT7" s="100"/>
      <c r="AV7" s="95">
        <f>IF($D$7=H7,1,0)</f>
        <v>0</v>
      </c>
      <c r="AW7" s="96"/>
      <c r="AX7" s="97"/>
      <c r="AZ7" s="95">
        <f>IF($D$7=L7,1,0)</f>
        <v>0</v>
      </c>
      <c r="BA7" s="96"/>
      <c r="BB7" s="97"/>
      <c r="BD7" s="95">
        <f>IF($D$7=P7,1,0)</f>
        <v>0</v>
      </c>
      <c r="BE7" s="96"/>
      <c r="BF7" s="97"/>
      <c r="BH7" s="95">
        <f>IF($D$7=T7,1,0)</f>
        <v>0</v>
      </c>
      <c r="BI7" s="96"/>
      <c r="BJ7" s="97"/>
      <c r="BL7" s="95">
        <f>IF($D$7=X7,1,0)</f>
        <v>0</v>
      </c>
      <c r="BM7" s="96"/>
      <c r="BN7" s="97"/>
      <c r="BP7" s="95">
        <f>IF($D$7=AB7,1,0)</f>
        <v>0</v>
      </c>
      <c r="BQ7" s="96"/>
      <c r="BR7" s="97"/>
      <c r="BT7" s="95">
        <f>IF($D$7=AF7,1,0)</f>
        <v>1</v>
      </c>
      <c r="BU7" s="96"/>
      <c r="BV7" s="97"/>
      <c r="BX7" s="95">
        <f>IF($D$7=AJ7,1,0)</f>
        <v>0</v>
      </c>
      <c r="BY7" s="96"/>
      <c r="BZ7" s="97"/>
      <c r="CB7" s="95">
        <f>IF($D$7=AN7,1,0)</f>
        <v>0</v>
      </c>
      <c r="CC7" s="96"/>
      <c r="CD7" s="97"/>
      <c r="CF7" s="95">
        <f>IF($D$7=AR7,1,0)</f>
        <v>0</v>
      </c>
      <c r="CG7" s="96"/>
      <c r="CH7" s="97"/>
    </row>
    <row r="8" spans="1:86" ht="12.75" thickBot="1" x14ac:dyDescent="0.25">
      <c r="A8" s="79"/>
      <c r="B8" s="7" t="s">
        <v>48</v>
      </c>
      <c r="D8" s="101">
        <f t="shared" ref="D8:D22" si="0">MIN(H8,L8,P8,T8,X8,AB8,AF8,AJ8,AN8,AR8)</f>
        <v>19200</v>
      </c>
      <c r="E8" s="102"/>
      <c r="F8" s="103"/>
      <c r="H8" s="98">
        <v>63300</v>
      </c>
      <c r="I8" s="99"/>
      <c r="J8" s="100"/>
      <c r="L8" s="98">
        <v>28000</v>
      </c>
      <c r="M8" s="99"/>
      <c r="N8" s="100"/>
      <c r="P8" s="98">
        <v>23900</v>
      </c>
      <c r="Q8" s="99"/>
      <c r="R8" s="100"/>
      <c r="T8" s="98">
        <v>35000</v>
      </c>
      <c r="U8" s="99"/>
      <c r="V8" s="100"/>
      <c r="X8" s="98">
        <v>26635</v>
      </c>
      <c r="Y8" s="99"/>
      <c r="Z8" s="100"/>
      <c r="AB8" s="98">
        <v>28570</v>
      </c>
      <c r="AC8" s="99"/>
      <c r="AD8" s="100"/>
      <c r="AF8" s="98">
        <v>19200</v>
      </c>
      <c r="AG8" s="99"/>
      <c r="AH8" s="100"/>
      <c r="AJ8" s="98">
        <v>21000</v>
      </c>
      <c r="AK8" s="99"/>
      <c r="AL8" s="100"/>
      <c r="AN8" s="98">
        <v>20000</v>
      </c>
      <c r="AO8" s="99"/>
      <c r="AP8" s="100"/>
      <c r="AR8" s="98">
        <v>55000</v>
      </c>
      <c r="AS8" s="99"/>
      <c r="AT8" s="100"/>
      <c r="AV8" s="95">
        <f>IF($D$8=H8,1,0)</f>
        <v>0</v>
      </c>
      <c r="AW8" s="96"/>
      <c r="AX8" s="97"/>
      <c r="AZ8" s="95">
        <f>IF($D$8=L8,1,0)</f>
        <v>0</v>
      </c>
      <c r="BA8" s="96"/>
      <c r="BB8" s="97"/>
      <c r="BD8" s="95">
        <f>IF($D$8=P8,1,0)</f>
        <v>0</v>
      </c>
      <c r="BE8" s="96"/>
      <c r="BF8" s="97"/>
      <c r="BH8" s="95">
        <f>IF($D$8=T8,1,0)</f>
        <v>0</v>
      </c>
      <c r="BI8" s="96"/>
      <c r="BJ8" s="97"/>
      <c r="BL8" s="95">
        <f>IF($D$8=X8,1,0)</f>
        <v>0</v>
      </c>
      <c r="BM8" s="96"/>
      <c r="BN8" s="97"/>
      <c r="BP8" s="95">
        <f>IF($D$8=AB8,1,0)</f>
        <v>0</v>
      </c>
      <c r="BQ8" s="96"/>
      <c r="BR8" s="97"/>
      <c r="BT8" s="95">
        <f>IF($D$8=AF8,1,0)</f>
        <v>1</v>
      </c>
      <c r="BU8" s="96"/>
      <c r="BV8" s="97"/>
      <c r="BX8" s="95">
        <f>IF($D$8=AJ8,1,0)</f>
        <v>0</v>
      </c>
      <c r="BY8" s="96"/>
      <c r="BZ8" s="97"/>
      <c r="CB8" s="95">
        <f>IF($D$8=AN8,1,0)</f>
        <v>0</v>
      </c>
      <c r="CC8" s="96"/>
      <c r="CD8" s="97"/>
      <c r="CF8" s="95">
        <f>IF($D$8=AR8,1,0)</f>
        <v>0</v>
      </c>
      <c r="CG8" s="96"/>
      <c r="CH8" s="97"/>
    </row>
    <row r="9" spans="1:86" ht="12.75" thickBot="1" x14ac:dyDescent="0.25">
      <c r="A9" s="79"/>
      <c r="B9" s="7" t="s">
        <v>49</v>
      </c>
      <c r="D9" s="101">
        <f t="shared" si="0"/>
        <v>19200</v>
      </c>
      <c r="E9" s="102"/>
      <c r="F9" s="103"/>
      <c r="H9" s="98">
        <v>66666</v>
      </c>
      <c r="I9" s="99"/>
      <c r="J9" s="100"/>
      <c r="L9" s="98">
        <v>28000</v>
      </c>
      <c r="M9" s="99"/>
      <c r="N9" s="100"/>
      <c r="P9" s="98">
        <v>24200</v>
      </c>
      <c r="Q9" s="99"/>
      <c r="R9" s="100"/>
      <c r="T9" s="98">
        <v>35000</v>
      </c>
      <c r="U9" s="99"/>
      <c r="V9" s="100"/>
      <c r="X9" s="98">
        <v>26635</v>
      </c>
      <c r="Y9" s="99"/>
      <c r="Z9" s="100"/>
      <c r="AB9" s="98">
        <v>28570</v>
      </c>
      <c r="AC9" s="99"/>
      <c r="AD9" s="100"/>
      <c r="AF9" s="98">
        <v>19200</v>
      </c>
      <c r="AG9" s="99"/>
      <c r="AH9" s="100"/>
      <c r="AJ9" s="98">
        <v>21000</v>
      </c>
      <c r="AK9" s="99"/>
      <c r="AL9" s="100"/>
      <c r="AN9" s="98">
        <v>20000</v>
      </c>
      <c r="AO9" s="99"/>
      <c r="AP9" s="100"/>
      <c r="AR9" s="98">
        <v>55000</v>
      </c>
      <c r="AS9" s="99"/>
      <c r="AT9" s="100"/>
      <c r="AV9" s="95">
        <f>IF($D$9=H9,1,0)</f>
        <v>0</v>
      </c>
      <c r="AW9" s="96"/>
      <c r="AX9" s="97"/>
      <c r="AZ9" s="95">
        <f>IF($D$9=L9,1,0)</f>
        <v>0</v>
      </c>
      <c r="BA9" s="96"/>
      <c r="BB9" s="97"/>
      <c r="BD9" s="95">
        <f>IF($D$9=P9,1,0)</f>
        <v>0</v>
      </c>
      <c r="BE9" s="96"/>
      <c r="BF9" s="97"/>
      <c r="BH9" s="95">
        <f>IF($D$9=T9,1,0)</f>
        <v>0</v>
      </c>
      <c r="BI9" s="96"/>
      <c r="BJ9" s="97"/>
      <c r="BL9" s="95">
        <f>IF($D$9=X9,1,0)</f>
        <v>0</v>
      </c>
      <c r="BM9" s="96"/>
      <c r="BN9" s="97"/>
      <c r="BP9" s="95">
        <f>IF($D$9=AB9,1,0)</f>
        <v>0</v>
      </c>
      <c r="BQ9" s="96"/>
      <c r="BR9" s="97"/>
      <c r="BT9" s="95">
        <f>IF($D$9=AF9,1,0)</f>
        <v>1</v>
      </c>
      <c r="BU9" s="96"/>
      <c r="BV9" s="97"/>
      <c r="BX9" s="95">
        <f>IF($D$9=AJ9,1,0)</f>
        <v>0</v>
      </c>
      <c r="BY9" s="96"/>
      <c r="BZ9" s="97"/>
      <c r="CB9" s="95">
        <f>IF($D$9=AN9,1,0)</f>
        <v>0</v>
      </c>
      <c r="CC9" s="96"/>
      <c r="CD9" s="97"/>
      <c r="CF9" s="95">
        <f>IF($D$9=AR9,1,0)</f>
        <v>0</v>
      </c>
      <c r="CG9" s="96"/>
      <c r="CH9" s="97"/>
    </row>
    <row r="10" spans="1:86" ht="12.75" thickBot="1" x14ac:dyDescent="0.25">
      <c r="A10" s="79"/>
      <c r="B10" s="7" t="s">
        <v>50</v>
      </c>
      <c r="D10" s="101">
        <f t="shared" si="0"/>
        <v>20000</v>
      </c>
      <c r="E10" s="102"/>
      <c r="F10" s="103"/>
      <c r="H10" s="98">
        <v>66066</v>
      </c>
      <c r="I10" s="99"/>
      <c r="J10" s="100"/>
      <c r="L10" s="98">
        <v>28000</v>
      </c>
      <c r="M10" s="99"/>
      <c r="N10" s="100"/>
      <c r="P10" s="98">
        <v>23900</v>
      </c>
      <c r="Q10" s="99"/>
      <c r="R10" s="100"/>
      <c r="T10" s="98">
        <v>35000</v>
      </c>
      <c r="U10" s="99"/>
      <c r="V10" s="100"/>
      <c r="X10" s="98">
        <v>26635</v>
      </c>
      <c r="Y10" s="99"/>
      <c r="Z10" s="100"/>
      <c r="AB10" s="98">
        <v>28570</v>
      </c>
      <c r="AC10" s="99"/>
      <c r="AD10" s="100"/>
      <c r="AF10" s="98">
        <v>21200</v>
      </c>
      <c r="AG10" s="99"/>
      <c r="AH10" s="100"/>
      <c r="AJ10" s="98">
        <v>21000</v>
      </c>
      <c r="AK10" s="99"/>
      <c r="AL10" s="100"/>
      <c r="AN10" s="98">
        <v>20000</v>
      </c>
      <c r="AO10" s="99"/>
      <c r="AP10" s="100"/>
      <c r="AR10" s="98">
        <v>75000</v>
      </c>
      <c r="AS10" s="99"/>
      <c r="AT10" s="100"/>
      <c r="AV10" s="95">
        <f>IF($D$10=H10,1,0)</f>
        <v>0</v>
      </c>
      <c r="AW10" s="96"/>
      <c r="AX10" s="97"/>
      <c r="AZ10" s="95">
        <f>IF($D$10=L10,1,0)</f>
        <v>0</v>
      </c>
      <c r="BA10" s="96"/>
      <c r="BB10" s="97"/>
      <c r="BD10" s="95">
        <f>IF($D$10=P10,1,0)</f>
        <v>0</v>
      </c>
      <c r="BE10" s="96"/>
      <c r="BF10" s="97"/>
      <c r="BH10" s="95">
        <f>IF($D$10=T10,1,0)</f>
        <v>0</v>
      </c>
      <c r="BI10" s="96"/>
      <c r="BJ10" s="97"/>
      <c r="BL10" s="95">
        <f>IF($D$10=X10,1,0)</f>
        <v>0</v>
      </c>
      <c r="BM10" s="96"/>
      <c r="BN10" s="97"/>
      <c r="BP10" s="95">
        <f>IF($D$10=AB10,1,0)</f>
        <v>0</v>
      </c>
      <c r="BQ10" s="96"/>
      <c r="BR10" s="97"/>
      <c r="BT10" s="95">
        <f>IF($D$10=AF10,1,0)</f>
        <v>0</v>
      </c>
      <c r="BU10" s="96"/>
      <c r="BV10" s="97"/>
      <c r="BX10" s="95">
        <f>IF($D$10=AJ10,1,0)</f>
        <v>0</v>
      </c>
      <c r="BY10" s="96"/>
      <c r="BZ10" s="97"/>
      <c r="CB10" s="95">
        <f>IF($D$10=AN10,1,0)</f>
        <v>1</v>
      </c>
      <c r="CC10" s="96"/>
      <c r="CD10" s="97"/>
      <c r="CF10" s="95">
        <f>IF($D$10=AR10,1,0)</f>
        <v>0</v>
      </c>
      <c r="CG10" s="96"/>
      <c r="CH10" s="97"/>
    </row>
    <row r="11" spans="1:86" ht="12.75" thickBot="1" x14ac:dyDescent="0.25">
      <c r="A11" s="79"/>
      <c r="B11" s="7" t="s">
        <v>51</v>
      </c>
      <c r="D11" s="101">
        <f t="shared" si="0"/>
        <v>19200</v>
      </c>
      <c r="E11" s="102"/>
      <c r="F11" s="103"/>
      <c r="H11" s="98">
        <v>63300</v>
      </c>
      <c r="I11" s="99"/>
      <c r="J11" s="100"/>
      <c r="L11" s="98">
        <v>28000</v>
      </c>
      <c r="M11" s="99"/>
      <c r="N11" s="100"/>
      <c r="P11" s="98">
        <v>23900</v>
      </c>
      <c r="Q11" s="99"/>
      <c r="R11" s="100"/>
      <c r="T11" s="98">
        <v>35000</v>
      </c>
      <c r="U11" s="99"/>
      <c r="V11" s="100"/>
      <c r="X11" s="98">
        <v>26635</v>
      </c>
      <c r="Y11" s="99"/>
      <c r="Z11" s="100"/>
      <c r="AB11" s="98">
        <v>28570</v>
      </c>
      <c r="AC11" s="99"/>
      <c r="AD11" s="100"/>
      <c r="AF11" s="98">
        <v>19200</v>
      </c>
      <c r="AG11" s="99"/>
      <c r="AH11" s="100"/>
      <c r="AJ11" s="98">
        <v>21000</v>
      </c>
      <c r="AK11" s="99"/>
      <c r="AL11" s="100"/>
      <c r="AN11" s="98">
        <v>20000</v>
      </c>
      <c r="AO11" s="99"/>
      <c r="AP11" s="100"/>
      <c r="AR11" s="98">
        <v>55000</v>
      </c>
      <c r="AS11" s="99"/>
      <c r="AT11" s="100"/>
      <c r="AV11" s="95">
        <f>IF($D$11=H11,1,0)</f>
        <v>0</v>
      </c>
      <c r="AW11" s="96"/>
      <c r="AX11" s="97"/>
      <c r="AZ11" s="95">
        <f>IF($D$11=L11,1,0)</f>
        <v>0</v>
      </c>
      <c r="BA11" s="96"/>
      <c r="BB11" s="97"/>
      <c r="BD11" s="95">
        <f>IF($D$11=P11,1,0)</f>
        <v>0</v>
      </c>
      <c r="BE11" s="96"/>
      <c r="BF11" s="97"/>
      <c r="BH11" s="95">
        <f>IF($D$11=T11,1,0)</f>
        <v>0</v>
      </c>
      <c r="BI11" s="96"/>
      <c r="BJ11" s="97"/>
      <c r="BL11" s="95">
        <f>IF($D$11=X11,1,0)</f>
        <v>0</v>
      </c>
      <c r="BM11" s="96"/>
      <c r="BN11" s="97"/>
      <c r="BP11" s="95">
        <f>IF($D$11=AB11,1,0)</f>
        <v>0</v>
      </c>
      <c r="BQ11" s="96"/>
      <c r="BR11" s="97"/>
      <c r="BT11" s="95">
        <f>IF($D$11=AF11,1,0)</f>
        <v>1</v>
      </c>
      <c r="BU11" s="96"/>
      <c r="BV11" s="97"/>
      <c r="BX11" s="95">
        <f>IF($D$11=AJ11,1,0)</f>
        <v>0</v>
      </c>
      <c r="BY11" s="96"/>
      <c r="BZ11" s="97"/>
      <c r="CB11" s="95">
        <f>IF($D$11=AN11,1,0)</f>
        <v>0</v>
      </c>
      <c r="CC11" s="96"/>
      <c r="CD11" s="97"/>
      <c r="CF11" s="95">
        <f>IF($D$11=AR11,1,0)</f>
        <v>0</v>
      </c>
      <c r="CG11" s="96"/>
      <c r="CH11" s="97"/>
    </row>
    <row r="12" spans="1:86" ht="12.75" thickBot="1" x14ac:dyDescent="0.25">
      <c r="A12" s="79"/>
      <c r="B12" s="7" t="s">
        <v>52</v>
      </c>
      <c r="D12" s="101">
        <f t="shared" si="0"/>
        <v>20000</v>
      </c>
      <c r="E12" s="102"/>
      <c r="F12" s="103"/>
      <c r="H12" s="98">
        <v>76000</v>
      </c>
      <c r="I12" s="99"/>
      <c r="J12" s="100"/>
      <c r="L12" s="98">
        <v>31250</v>
      </c>
      <c r="M12" s="99"/>
      <c r="N12" s="100"/>
      <c r="P12" s="98">
        <v>24200</v>
      </c>
      <c r="Q12" s="99"/>
      <c r="R12" s="100"/>
      <c r="T12" s="98">
        <v>35000</v>
      </c>
      <c r="U12" s="99"/>
      <c r="V12" s="100"/>
      <c r="X12" s="98">
        <v>26635</v>
      </c>
      <c r="Y12" s="99"/>
      <c r="Z12" s="100"/>
      <c r="AB12" s="98">
        <v>28570</v>
      </c>
      <c r="AC12" s="99"/>
      <c r="AD12" s="100"/>
      <c r="AF12" s="98">
        <v>23200</v>
      </c>
      <c r="AG12" s="99"/>
      <c r="AH12" s="100"/>
      <c r="AJ12" s="98">
        <v>21000</v>
      </c>
      <c r="AK12" s="99"/>
      <c r="AL12" s="100"/>
      <c r="AN12" s="98">
        <v>20000</v>
      </c>
      <c r="AO12" s="99"/>
      <c r="AP12" s="100"/>
      <c r="AR12" s="98">
        <v>75000</v>
      </c>
      <c r="AS12" s="99"/>
      <c r="AT12" s="100"/>
      <c r="AV12" s="95">
        <f>IF($D$12=H12,1,0)</f>
        <v>0</v>
      </c>
      <c r="AW12" s="96"/>
      <c r="AX12" s="97"/>
      <c r="AZ12" s="95">
        <f>IF($D$12=L12,1,0)</f>
        <v>0</v>
      </c>
      <c r="BA12" s="96"/>
      <c r="BB12" s="97"/>
      <c r="BD12" s="95">
        <f>IF($D$12=P12,1,0)</f>
        <v>0</v>
      </c>
      <c r="BE12" s="96"/>
      <c r="BF12" s="97"/>
      <c r="BH12" s="95">
        <f>IF($D$12=T12,1,0)</f>
        <v>0</v>
      </c>
      <c r="BI12" s="96"/>
      <c r="BJ12" s="97"/>
      <c r="BL12" s="95">
        <f>IF($D$12=X12,1,0)</f>
        <v>0</v>
      </c>
      <c r="BM12" s="96"/>
      <c r="BN12" s="97"/>
      <c r="BP12" s="95">
        <f>IF($D$12=AB12,1,0)</f>
        <v>0</v>
      </c>
      <c r="BQ12" s="96"/>
      <c r="BR12" s="97"/>
      <c r="BT12" s="95">
        <f>IF($D$12=AF12,1,0)</f>
        <v>0</v>
      </c>
      <c r="BU12" s="96"/>
      <c r="BV12" s="97"/>
      <c r="BX12" s="95">
        <f>IF($D$12=AJ12,1,0)</f>
        <v>0</v>
      </c>
      <c r="BY12" s="96"/>
      <c r="BZ12" s="97"/>
      <c r="CB12" s="95">
        <f>IF($D$12=AN12,1,0)</f>
        <v>1</v>
      </c>
      <c r="CC12" s="96"/>
      <c r="CD12" s="97"/>
      <c r="CF12" s="95">
        <f>IF($D$12=AR12,1,0)</f>
        <v>0</v>
      </c>
      <c r="CG12" s="96"/>
      <c r="CH12" s="97"/>
    </row>
    <row r="13" spans="1:86" ht="12.75" thickBot="1" x14ac:dyDescent="0.25">
      <c r="A13" s="79"/>
      <c r="B13" s="7" t="s">
        <v>53</v>
      </c>
      <c r="D13" s="101">
        <f t="shared" si="0"/>
        <v>20000</v>
      </c>
      <c r="E13" s="102"/>
      <c r="F13" s="103"/>
      <c r="H13" s="98">
        <v>78666</v>
      </c>
      <c r="I13" s="99"/>
      <c r="J13" s="100"/>
      <c r="L13" s="98">
        <v>32000</v>
      </c>
      <c r="M13" s="99"/>
      <c r="N13" s="100"/>
      <c r="P13" s="98">
        <v>25200</v>
      </c>
      <c r="Q13" s="99"/>
      <c r="R13" s="100"/>
      <c r="T13" s="98">
        <v>35000</v>
      </c>
      <c r="U13" s="99"/>
      <c r="V13" s="100"/>
      <c r="X13" s="98">
        <v>26635</v>
      </c>
      <c r="Y13" s="99"/>
      <c r="Z13" s="100"/>
      <c r="AB13" s="98">
        <v>28570</v>
      </c>
      <c r="AC13" s="99"/>
      <c r="AD13" s="100"/>
      <c r="AF13" s="98">
        <v>24200</v>
      </c>
      <c r="AG13" s="99"/>
      <c r="AH13" s="100"/>
      <c r="AJ13" s="98">
        <v>21000</v>
      </c>
      <c r="AK13" s="99"/>
      <c r="AL13" s="100"/>
      <c r="AN13" s="98">
        <v>20000</v>
      </c>
      <c r="AO13" s="99"/>
      <c r="AP13" s="100"/>
      <c r="AR13" s="98">
        <v>75000</v>
      </c>
      <c r="AS13" s="99"/>
      <c r="AT13" s="100"/>
      <c r="AV13" s="95">
        <f>IF($D$13=H13,1,0)</f>
        <v>0</v>
      </c>
      <c r="AW13" s="96"/>
      <c r="AX13" s="97"/>
      <c r="AZ13" s="95">
        <f>IF($D$13=L13,1,0)</f>
        <v>0</v>
      </c>
      <c r="BA13" s="96"/>
      <c r="BB13" s="97"/>
      <c r="BD13" s="95">
        <f>IF($D$13=P13,1,0)</f>
        <v>0</v>
      </c>
      <c r="BE13" s="96"/>
      <c r="BF13" s="97"/>
      <c r="BH13" s="95">
        <f>IF($D$13=T13,1,0)</f>
        <v>0</v>
      </c>
      <c r="BI13" s="96"/>
      <c r="BJ13" s="97"/>
      <c r="BL13" s="95">
        <f>IF($D$13=X13,1,0)</f>
        <v>0</v>
      </c>
      <c r="BM13" s="96"/>
      <c r="BN13" s="97"/>
      <c r="BP13" s="95">
        <f>IF($D$13=AB13,1,0)</f>
        <v>0</v>
      </c>
      <c r="BQ13" s="96"/>
      <c r="BR13" s="97"/>
      <c r="BT13" s="95">
        <f>IF($D$13=AF13,1,0)</f>
        <v>0</v>
      </c>
      <c r="BU13" s="96"/>
      <c r="BV13" s="97"/>
      <c r="BX13" s="95">
        <f>IF($D$13=AJ13,1,0)</f>
        <v>0</v>
      </c>
      <c r="BY13" s="96"/>
      <c r="BZ13" s="97"/>
      <c r="CB13" s="95">
        <f>IF($D$13=AN13,1,0)</f>
        <v>1</v>
      </c>
      <c r="CC13" s="96"/>
      <c r="CD13" s="97"/>
      <c r="CF13" s="95">
        <f>IF($D$13=AR13,1,0)</f>
        <v>0</v>
      </c>
      <c r="CG13" s="96"/>
      <c r="CH13" s="97"/>
    </row>
    <row r="14" spans="1:86" ht="12.75" thickBot="1" x14ac:dyDescent="0.25">
      <c r="A14" s="79"/>
      <c r="B14" s="7" t="s">
        <v>54</v>
      </c>
      <c r="D14" s="101">
        <f t="shared" si="0"/>
        <v>85</v>
      </c>
      <c r="E14" s="102"/>
      <c r="F14" s="103"/>
      <c r="H14" s="98">
        <v>84666</v>
      </c>
      <c r="I14" s="99"/>
      <c r="J14" s="100"/>
      <c r="L14" s="98">
        <v>35375</v>
      </c>
      <c r="M14" s="99"/>
      <c r="N14" s="100"/>
      <c r="P14" s="98">
        <v>28950</v>
      </c>
      <c r="Q14" s="99"/>
      <c r="R14" s="100"/>
      <c r="T14" s="98">
        <v>35000</v>
      </c>
      <c r="U14" s="99"/>
      <c r="V14" s="100"/>
      <c r="X14" s="98">
        <v>26635</v>
      </c>
      <c r="Y14" s="99"/>
      <c r="Z14" s="100"/>
      <c r="AB14" s="98">
        <v>28570</v>
      </c>
      <c r="AC14" s="99"/>
      <c r="AD14" s="100"/>
      <c r="AF14" s="98">
        <v>27200</v>
      </c>
      <c r="AG14" s="99"/>
      <c r="AH14" s="100"/>
      <c r="AJ14" s="98">
        <v>25000</v>
      </c>
      <c r="AK14" s="99"/>
      <c r="AL14" s="100"/>
      <c r="AN14" s="98">
        <v>30000</v>
      </c>
      <c r="AO14" s="99"/>
      <c r="AP14" s="100"/>
      <c r="AR14" s="104">
        <v>85</v>
      </c>
      <c r="AS14" s="105"/>
      <c r="AT14" s="106"/>
      <c r="AV14" s="95">
        <f>IF($D$14=H14,1,0)</f>
        <v>0</v>
      </c>
      <c r="AW14" s="96"/>
      <c r="AX14" s="97"/>
      <c r="AZ14" s="95">
        <f>IF($D$14=L14,1,0)</f>
        <v>0</v>
      </c>
      <c r="BA14" s="96"/>
      <c r="BB14" s="97"/>
      <c r="BD14" s="95">
        <f>IF($D$14=P14,1,0)</f>
        <v>0</v>
      </c>
      <c r="BE14" s="96"/>
      <c r="BF14" s="97"/>
      <c r="BH14" s="95">
        <f>IF($D$14=T14,1,0)</f>
        <v>0</v>
      </c>
      <c r="BI14" s="96"/>
      <c r="BJ14" s="97"/>
      <c r="BL14" s="95">
        <f>IF($D$14=X14,1,0)</f>
        <v>0</v>
      </c>
      <c r="BM14" s="96"/>
      <c r="BN14" s="97"/>
      <c r="BP14" s="95">
        <f>IF($D$14=AB14,1,0)</f>
        <v>0</v>
      </c>
      <c r="BQ14" s="96"/>
      <c r="BR14" s="97"/>
      <c r="BT14" s="95">
        <f>IF($D$14=AF14,1,0)</f>
        <v>0</v>
      </c>
      <c r="BU14" s="96"/>
      <c r="BV14" s="97"/>
      <c r="BX14" s="95">
        <f>IF($D$14=AJ14,1,0)</f>
        <v>0</v>
      </c>
      <c r="BY14" s="96"/>
      <c r="BZ14" s="97"/>
      <c r="CB14" s="95">
        <f>IF($D$14=AN14,1,0)</f>
        <v>0</v>
      </c>
      <c r="CC14" s="96"/>
      <c r="CD14" s="97"/>
      <c r="CF14" s="95">
        <f>IF($D$14=AR14,1,0)</f>
        <v>1</v>
      </c>
      <c r="CG14" s="96"/>
      <c r="CH14" s="97"/>
    </row>
    <row r="15" spans="1:86" ht="12.75" thickBot="1" x14ac:dyDescent="0.25">
      <c r="A15" s="79"/>
      <c r="B15" s="7" t="s">
        <v>55</v>
      </c>
      <c r="D15" s="101">
        <f t="shared" si="0"/>
        <v>20000</v>
      </c>
      <c r="E15" s="102"/>
      <c r="F15" s="103"/>
      <c r="H15" s="98">
        <v>70000</v>
      </c>
      <c r="I15" s="99"/>
      <c r="J15" s="100"/>
      <c r="L15" s="98">
        <v>28000</v>
      </c>
      <c r="M15" s="99"/>
      <c r="N15" s="100"/>
      <c r="P15" s="98">
        <v>24200</v>
      </c>
      <c r="Q15" s="99"/>
      <c r="R15" s="100"/>
      <c r="T15" s="98">
        <v>35000</v>
      </c>
      <c r="U15" s="99"/>
      <c r="V15" s="100"/>
      <c r="X15" s="98">
        <v>26635</v>
      </c>
      <c r="Y15" s="99"/>
      <c r="Z15" s="100"/>
      <c r="AB15" s="98">
        <v>28570</v>
      </c>
      <c r="AC15" s="99"/>
      <c r="AD15" s="100"/>
      <c r="AF15" s="98">
        <v>21200</v>
      </c>
      <c r="AG15" s="99"/>
      <c r="AH15" s="100"/>
      <c r="AJ15" s="98">
        <v>21000</v>
      </c>
      <c r="AK15" s="99"/>
      <c r="AL15" s="100"/>
      <c r="AN15" s="98">
        <v>20000</v>
      </c>
      <c r="AO15" s="99"/>
      <c r="AP15" s="100"/>
      <c r="AR15" s="98">
        <v>75000</v>
      </c>
      <c r="AS15" s="99"/>
      <c r="AT15" s="100"/>
      <c r="AV15" s="95">
        <f>IF($D$15=H15,1,0)</f>
        <v>0</v>
      </c>
      <c r="AW15" s="96"/>
      <c r="AX15" s="97"/>
      <c r="AZ15" s="95">
        <f>IF($D$15=L15,1,0)</f>
        <v>0</v>
      </c>
      <c r="BA15" s="96"/>
      <c r="BB15" s="97"/>
      <c r="BD15" s="95">
        <f>IF($D$15=P15,1,0)</f>
        <v>0</v>
      </c>
      <c r="BE15" s="96"/>
      <c r="BF15" s="97"/>
      <c r="BH15" s="95">
        <f>IF($D$15=T15,1,0)</f>
        <v>0</v>
      </c>
      <c r="BI15" s="96"/>
      <c r="BJ15" s="97"/>
      <c r="BL15" s="95">
        <f>IF($D$15=X15,1,0)</f>
        <v>0</v>
      </c>
      <c r="BM15" s="96"/>
      <c r="BN15" s="97"/>
      <c r="BP15" s="95">
        <f>IF($D$15=AB15,1,0)</f>
        <v>0</v>
      </c>
      <c r="BQ15" s="96"/>
      <c r="BR15" s="97"/>
      <c r="BT15" s="95">
        <f>IF($D$15=AF15,1,0)</f>
        <v>0</v>
      </c>
      <c r="BU15" s="96"/>
      <c r="BV15" s="97"/>
      <c r="BX15" s="95">
        <f>IF($D$15=AJ15,1,0)</f>
        <v>0</v>
      </c>
      <c r="BY15" s="96"/>
      <c r="BZ15" s="97"/>
      <c r="CB15" s="95">
        <f>IF($D$15=AN15,1,0)</f>
        <v>1</v>
      </c>
      <c r="CC15" s="96"/>
      <c r="CD15" s="97"/>
      <c r="CF15" s="95">
        <f>IF($D$15=AR15,1,0)</f>
        <v>0</v>
      </c>
      <c r="CG15" s="96"/>
      <c r="CH15" s="97"/>
    </row>
    <row r="16" spans="1:86" ht="12.75" thickBot="1" x14ac:dyDescent="0.25">
      <c r="A16" s="79"/>
      <c r="B16" s="7" t="s">
        <v>56</v>
      </c>
      <c r="D16" s="101">
        <f t="shared" si="0"/>
        <v>19200</v>
      </c>
      <c r="E16" s="102"/>
      <c r="F16" s="103"/>
      <c r="H16" s="98">
        <v>63300</v>
      </c>
      <c r="I16" s="99"/>
      <c r="J16" s="100"/>
      <c r="L16" s="98">
        <v>28000</v>
      </c>
      <c r="M16" s="99"/>
      <c r="N16" s="100"/>
      <c r="P16" s="98">
        <v>23900</v>
      </c>
      <c r="Q16" s="99"/>
      <c r="R16" s="100"/>
      <c r="T16" s="98">
        <v>35000</v>
      </c>
      <c r="U16" s="99"/>
      <c r="V16" s="100"/>
      <c r="X16" s="98">
        <v>26635</v>
      </c>
      <c r="Y16" s="99"/>
      <c r="Z16" s="100"/>
      <c r="AB16" s="98">
        <v>28570</v>
      </c>
      <c r="AC16" s="99"/>
      <c r="AD16" s="100"/>
      <c r="AF16" s="98">
        <v>19200</v>
      </c>
      <c r="AG16" s="99"/>
      <c r="AH16" s="100"/>
      <c r="AJ16" s="98">
        <v>21000</v>
      </c>
      <c r="AK16" s="99"/>
      <c r="AL16" s="100"/>
      <c r="AN16" s="98">
        <v>20000</v>
      </c>
      <c r="AO16" s="99"/>
      <c r="AP16" s="100"/>
      <c r="AR16" s="98">
        <v>55000</v>
      </c>
      <c r="AS16" s="99"/>
      <c r="AT16" s="100"/>
      <c r="AV16" s="95">
        <f>IF($D$16=H16,1,0)</f>
        <v>0</v>
      </c>
      <c r="AW16" s="96"/>
      <c r="AX16" s="97"/>
      <c r="AZ16" s="95">
        <f>IF($D$16=L16,1,0)</f>
        <v>0</v>
      </c>
      <c r="BA16" s="96"/>
      <c r="BB16" s="97"/>
      <c r="BD16" s="95">
        <f>IF($D$16=P16,1,0)</f>
        <v>0</v>
      </c>
      <c r="BE16" s="96"/>
      <c r="BF16" s="97"/>
      <c r="BH16" s="95">
        <f>IF($D$16=T16,1,0)</f>
        <v>0</v>
      </c>
      <c r="BI16" s="96"/>
      <c r="BJ16" s="97"/>
      <c r="BL16" s="95">
        <f>IF($D$16=X16,1,0)</f>
        <v>0</v>
      </c>
      <c r="BM16" s="96"/>
      <c r="BN16" s="97"/>
      <c r="BP16" s="95">
        <f>IF($D$16=AB16,1,0)</f>
        <v>0</v>
      </c>
      <c r="BQ16" s="96"/>
      <c r="BR16" s="97"/>
      <c r="BT16" s="95">
        <f>IF($D$16=AF16,1,0)</f>
        <v>1</v>
      </c>
      <c r="BU16" s="96"/>
      <c r="BV16" s="97"/>
      <c r="BX16" s="95">
        <f>IF($D$16=AJ16,1,0)</f>
        <v>0</v>
      </c>
      <c r="BY16" s="96"/>
      <c r="BZ16" s="97"/>
      <c r="CB16" s="95">
        <f>IF($D$16=AN16,1,0)</f>
        <v>0</v>
      </c>
      <c r="CC16" s="96"/>
      <c r="CD16" s="97"/>
      <c r="CF16" s="95">
        <f>IF($D$16=AR16,1,0)</f>
        <v>0</v>
      </c>
      <c r="CG16" s="96"/>
      <c r="CH16" s="97"/>
    </row>
    <row r="17" spans="1:87" ht="12.75" thickBot="1" x14ac:dyDescent="0.25">
      <c r="A17" s="79"/>
      <c r="B17" s="7" t="s">
        <v>57</v>
      </c>
      <c r="D17" s="101">
        <f t="shared" si="0"/>
        <v>25000</v>
      </c>
      <c r="E17" s="102"/>
      <c r="F17" s="103"/>
      <c r="H17" s="98">
        <v>87000</v>
      </c>
      <c r="I17" s="99"/>
      <c r="J17" s="100"/>
      <c r="L17" s="98">
        <v>30000</v>
      </c>
      <c r="M17" s="99"/>
      <c r="N17" s="100"/>
      <c r="P17" s="98">
        <v>28800</v>
      </c>
      <c r="Q17" s="99"/>
      <c r="R17" s="100"/>
      <c r="T17" s="98">
        <v>35000</v>
      </c>
      <c r="U17" s="99"/>
      <c r="V17" s="100"/>
      <c r="X17" s="98">
        <v>26635</v>
      </c>
      <c r="Y17" s="99"/>
      <c r="Z17" s="100"/>
      <c r="AB17" s="98">
        <v>42750</v>
      </c>
      <c r="AC17" s="99"/>
      <c r="AD17" s="100"/>
      <c r="AF17" s="98">
        <v>26200</v>
      </c>
      <c r="AG17" s="99"/>
      <c r="AH17" s="100"/>
      <c r="AJ17" s="98">
        <v>25000</v>
      </c>
      <c r="AK17" s="99"/>
      <c r="AL17" s="100"/>
      <c r="AN17" s="98">
        <v>30000</v>
      </c>
      <c r="AO17" s="99"/>
      <c r="AP17" s="100"/>
      <c r="AR17" s="98">
        <v>90000</v>
      </c>
      <c r="AS17" s="99"/>
      <c r="AT17" s="100"/>
      <c r="AV17" s="95">
        <f>IF($D$17=H17,1,0)</f>
        <v>0</v>
      </c>
      <c r="AW17" s="96"/>
      <c r="AX17" s="97"/>
      <c r="AZ17" s="95">
        <f>IF($D$17=L17,1,0)</f>
        <v>0</v>
      </c>
      <c r="BA17" s="96"/>
      <c r="BB17" s="97"/>
      <c r="BD17" s="95">
        <f>IF($D$17=P17,1,0)</f>
        <v>0</v>
      </c>
      <c r="BE17" s="96"/>
      <c r="BF17" s="97"/>
      <c r="BH17" s="95">
        <f>IF($D$17=T17,1,0)</f>
        <v>0</v>
      </c>
      <c r="BI17" s="96"/>
      <c r="BJ17" s="97"/>
      <c r="BL17" s="95">
        <f>IF($D$17=X17,1,0)</f>
        <v>0</v>
      </c>
      <c r="BM17" s="96"/>
      <c r="BN17" s="97"/>
      <c r="BP17" s="95">
        <f>IF($D$17=AB17,1,0)</f>
        <v>0</v>
      </c>
      <c r="BQ17" s="96"/>
      <c r="BR17" s="97"/>
      <c r="BT17" s="95">
        <f>IF($D$17=AF17,1,0)</f>
        <v>0</v>
      </c>
      <c r="BU17" s="96"/>
      <c r="BV17" s="97"/>
      <c r="BX17" s="95">
        <f>IF($D$17=AJ17,1,0)</f>
        <v>1</v>
      </c>
      <c r="BY17" s="96"/>
      <c r="BZ17" s="97"/>
      <c r="CB17" s="95">
        <f>IF($D$17=AN17,1,0)</f>
        <v>0</v>
      </c>
      <c r="CC17" s="96"/>
      <c r="CD17" s="97"/>
      <c r="CF17" s="95">
        <f>IF($D$17=AR17,1,0)</f>
        <v>0</v>
      </c>
      <c r="CG17" s="96"/>
      <c r="CH17" s="97"/>
    </row>
    <row r="18" spans="1:87" ht="12.75" thickBot="1" x14ac:dyDescent="0.25">
      <c r="A18" s="79"/>
      <c r="B18" s="7" t="s">
        <v>58</v>
      </c>
      <c r="D18" s="101">
        <f t="shared" si="0"/>
        <v>20000</v>
      </c>
      <c r="E18" s="102"/>
      <c r="F18" s="103"/>
      <c r="H18" s="98">
        <v>76000</v>
      </c>
      <c r="I18" s="99"/>
      <c r="J18" s="100"/>
      <c r="L18" s="98">
        <v>28000</v>
      </c>
      <c r="M18" s="99"/>
      <c r="N18" s="100"/>
      <c r="P18" s="98">
        <v>28800</v>
      </c>
      <c r="Q18" s="99"/>
      <c r="R18" s="100"/>
      <c r="T18" s="98">
        <v>35000</v>
      </c>
      <c r="U18" s="99"/>
      <c r="V18" s="100"/>
      <c r="X18" s="98">
        <v>26635</v>
      </c>
      <c r="Y18" s="99"/>
      <c r="Z18" s="100"/>
      <c r="AB18" s="98">
        <v>28750</v>
      </c>
      <c r="AC18" s="99"/>
      <c r="AD18" s="100"/>
      <c r="AF18" s="98">
        <v>21200</v>
      </c>
      <c r="AG18" s="99"/>
      <c r="AH18" s="100"/>
      <c r="AJ18" s="98">
        <v>21000</v>
      </c>
      <c r="AK18" s="99"/>
      <c r="AL18" s="100"/>
      <c r="AN18" s="98">
        <v>20000</v>
      </c>
      <c r="AO18" s="99"/>
      <c r="AP18" s="100"/>
      <c r="AR18" s="98">
        <v>55000</v>
      </c>
      <c r="AS18" s="99"/>
      <c r="AT18" s="100"/>
      <c r="AV18" s="95">
        <f>IF($D$18=H18,1,0)</f>
        <v>0</v>
      </c>
      <c r="AW18" s="96"/>
      <c r="AX18" s="97"/>
      <c r="AZ18" s="95">
        <f>IF($D$18=L18,1,0)</f>
        <v>0</v>
      </c>
      <c r="BA18" s="96"/>
      <c r="BB18" s="97"/>
      <c r="BD18" s="95">
        <f>IF($D$18=P18,1,0)</f>
        <v>0</v>
      </c>
      <c r="BE18" s="96"/>
      <c r="BF18" s="97"/>
      <c r="BH18" s="95">
        <f>IF($D$18=T18,1,0)</f>
        <v>0</v>
      </c>
      <c r="BI18" s="96"/>
      <c r="BJ18" s="97"/>
      <c r="BL18" s="95">
        <f>IF($D$18=X18,1,0)</f>
        <v>0</v>
      </c>
      <c r="BM18" s="96"/>
      <c r="BN18" s="97"/>
      <c r="BP18" s="95">
        <f>IF($D$18=AB18,1,0)</f>
        <v>0</v>
      </c>
      <c r="BQ18" s="96"/>
      <c r="BR18" s="97"/>
      <c r="BT18" s="95">
        <f>IF($D$18=AF18,1,0)</f>
        <v>0</v>
      </c>
      <c r="BU18" s="96"/>
      <c r="BV18" s="97"/>
      <c r="BX18" s="95">
        <f>IF($D$18=AJ18,1,0)</f>
        <v>0</v>
      </c>
      <c r="BY18" s="96"/>
      <c r="BZ18" s="97"/>
      <c r="CB18" s="95">
        <f>IF($D$18=AN18,1,0)</f>
        <v>1</v>
      </c>
      <c r="CC18" s="96"/>
      <c r="CD18" s="97"/>
      <c r="CF18" s="95">
        <f>IF($D$18=AR18,1,0)</f>
        <v>0</v>
      </c>
      <c r="CG18" s="96"/>
      <c r="CH18" s="97"/>
    </row>
    <row r="19" spans="1:87" ht="12.75" thickBot="1" x14ac:dyDescent="0.25">
      <c r="A19" s="79"/>
      <c r="B19" s="7" t="s">
        <v>59</v>
      </c>
      <c r="D19" s="101">
        <f t="shared" si="0"/>
        <v>20000</v>
      </c>
      <c r="E19" s="102"/>
      <c r="F19" s="103"/>
      <c r="H19" s="98">
        <v>84666</v>
      </c>
      <c r="I19" s="99"/>
      <c r="J19" s="100"/>
      <c r="L19" s="98">
        <v>30000</v>
      </c>
      <c r="M19" s="99"/>
      <c r="N19" s="100"/>
      <c r="P19" s="98">
        <v>25200</v>
      </c>
      <c r="Q19" s="99"/>
      <c r="R19" s="100"/>
      <c r="T19" s="98">
        <v>35000</v>
      </c>
      <c r="U19" s="99"/>
      <c r="V19" s="100"/>
      <c r="X19" s="98">
        <v>26635</v>
      </c>
      <c r="Y19" s="99"/>
      <c r="Z19" s="100"/>
      <c r="AB19" s="98">
        <v>31800</v>
      </c>
      <c r="AC19" s="99"/>
      <c r="AD19" s="100"/>
      <c r="AF19" s="98">
        <v>26200</v>
      </c>
      <c r="AG19" s="99"/>
      <c r="AH19" s="100"/>
      <c r="AJ19" s="98">
        <v>21000</v>
      </c>
      <c r="AK19" s="99"/>
      <c r="AL19" s="100"/>
      <c r="AN19" s="98">
        <v>20000</v>
      </c>
      <c r="AO19" s="99"/>
      <c r="AP19" s="100"/>
      <c r="AR19" s="98">
        <v>85000</v>
      </c>
      <c r="AS19" s="99"/>
      <c r="AT19" s="100"/>
      <c r="AV19" s="95">
        <f>IF($D$19=H19,1,0)</f>
        <v>0</v>
      </c>
      <c r="AW19" s="96"/>
      <c r="AX19" s="97"/>
      <c r="AZ19" s="95">
        <f>IF($D$19=L19,1,0)</f>
        <v>0</v>
      </c>
      <c r="BA19" s="96"/>
      <c r="BB19" s="97"/>
      <c r="BD19" s="95">
        <f>IF($D$19=P19,1,0)</f>
        <v>0</v>
      </c>
      <c r="BE19" s="96"/>
      <c r="BF19" s="97"/>
      <c r="BH19" s="95">
        <f>IF($D$19=T19,1,0)</f>
        <v>0</v>
      </c>
      <c r="BI19" s="96"/>
      <c r="BJ19" s="97"/>
      <c r="BL19" s="95">
        <f>IF($D$19=X19,1,0)</f>
        <v>0</v>
      </c>
      <c r="BM19" s="96"/>
      <c r="BN19" s="97"/>
      <c r="BP19" s="95">
        <f>IF($D$19=AB19,1,0)</f>
        <v>0</v>
      </c>
      <c r="BQ19" s="96"/>
      <c r="BR19" s="97"/>
      <c r="BT19" s="95">
        <f>IF($D$19=AF19,1,0)</f>
        <v>0</v>
      </c>
      <c r="BU19" s="96"/>
      <c r="BV19" s="97"/>
      <c r="BX19" s="95">
        <f>IF($D$19=AJ19,1,0)</f>
        <v>0</v>
      </c>
      <c r="BY19" s="96"/>
      <c r="BZ19" s="97"/>
      <c r="CB19" s="95">
        <f>IF($D$19=AN19,1,0)</f>
        <v>1</v>
      </c>
      <c r="CC19" s="96"/>
      <c r="CD19" s="97"/>
      <c r="CF19" s="95">
        <f>IF($D$19=AR19,1,0)</f>
        <v>0</v>
      </c>
      <c r="CG19" s="96"/>
      <c r="CH19" s="97"/>
    </row>
    <row r="20" spans="1:87" ht="12.75" thickBot="1" x14ac:dyDescent="0.25">
      <c r="A20" s="79"/>
      <c r="B20" s="7" t="s">
        <v>60</v>
      </c>
      <c r="D20" s="101">
        <f t="shared" si="0"/>
        <v>20000</v>
      </c>
      <c r="E20" s="102"/>
      <c r="F20" s="103"/>
      <c r="H20" s="98">
        <v>87000</v>
      </c>
      <c r="I20" s="99"/>
      <c r="J20" s="100"/>
      <c r="L20" s="98">
        <v>30000</v>
      </c>
      <c r="M20" s="99"/>
      <c r="N20" s="100"/>
      <c r="P20" s="98">
        <v>25200</v>
      </c>
      <c r="Q20" s="99"/>
      <c r="R20" s="100"/>
      <c r="T20" s="98">
        <v>35000</v>
      </c>
      <c r="U20" s="99"/>
      <c r="V20" s="100"/>
      <c r="X20" s="98">
        <v>26635</v>
      </c>
      <c r="Y20" s="99"/>
      <c r="Z20" s="100"/>
      <c r="AB20" s="98">
        <v>31800</v>
      </c>
      <c r="AC20" s="99"/>
      <c r="AD20" s="100"/>
      <c r="AF20" s="98">
        <v>25200</v>
      </c>
      <c r="AG20" s="99"/>
      <c r="AH20" s="100"/>
      <c r="AJ20" s="98">
        <v>21000</v>
      </c>
      <c r="AK20" s="99"/>
      <c r="AL20" s="100"/>
      <c r="AN20" s="98">
        <v>20000</v>
      </c>
      <c r="AO20" s="99"/>
      <c r="AP20" s="100"/>
      <c r="AR20" s="98">
        <v>65000</v>
      </c>
      <c r="AS20" s="99"/>
      <c r="AT20" s="100"/>
      <c r="AV20" s="95">
        <f>IF($D$20=H20,1,0)</f>
        <v>0</v>
      </c>
      <c r="AW20" s="96"/>
      <c r="AX20" s="97"/>
      <c r="AZ20" s="95">
        <f>IF($D$20=L20,1,0)</f>
        <v>0</v>
      </c>
      <c r="BA20" s="96"/>
      <c r="BB20" s="97"/>
      <c r="BD20" s="95">
        <f>IF($D$20=P20,1,0)</f>
        <v>0</v>
      </c>
      <c r="BE20" s="96"/>
      <c r="BF20" s="97"/>
      <c r="BH20" s="95">
        <f>IF($D$20=T20,1,0)</f>
        <v>0</v>
      </c>
      <c r="BI20" s="96"/>
      <c r="BJ20" s="97"/>
      <c r="BL20" s="95">
        <f>IF($D$20=X20,1,0)</f>
        <v>0</v>
      </c>
      <c r="BM20" s="96"/>
      <c r="BN20" s="97"/>
      <c r="BP20" s="95">
        <f>IF($D$20=AB20,1,0)</f>
        <v>0</v>
      </c>
      <c r="BQ20" s="96"/>
      <c r="BR20" s="97"/>
      <c r="BT20" s="95">
        <f>IF($D$20=AF20,1,0)</f>
        <v>0</v>
      </c>
      <c r="BU20" s="96"/>
      <c r="BV20" s="97"/>
      <c r="BX20" s="95">
        <f>IF($D$20=AJ20,1,0)</f>
        <v>0</v>
      </c>
      <c r="BY20" s="96"/>
      <c r="BZ20" s="97"/>
      <c r="CB20" s="95">
        <f>IF($D$20=AN20,1,0)</f>
        <v>1</v>
      </c>
      <c r="CC20" s="96"/>
      <c r="CD20" s="97"/>
      <c r="CF20" s="95">
        <f>IF($D$20=AR20,1,0)</f>
        <v>0</v>
      </c>
      <c r="CG20" s="96"/>
      <c r="CH20" s="97"/>
    </row>
    <row r="21" spans="1:87" ht="12.75" thickBot="1" x14ac:dyDescent="0.25">
      <c r="A21" s="79"/>
      <c r="B21" s="7" t="s">
        <v>61</v>
      </c>
      <c r="D21" s="101">
        <f t="shared" si="0"/>
        <v>20000</v>
      </c>
      <c r="E21" s="102"/>
      <c r="F21" s="103"/>
      <c r="H21" s="98">
        <v>68000</v>
      </c>
      <c r="I21" s="99"/>
      <c r="J21" s="100"/>
      <c r="L21" s="98">
        <v>28000</v>
      </c>
      <c r="M21" s="99"/>
      <c r="N21" s="100"/>
      <c r="P21" s="98">
        <v>26200</v>
      </c>
      <c r="Q21" s="99"/>
      <c r="R21" s="100"/>
      <c r="T21" s="98">
        <v>35000</v>
      </c>
      <c r="U21" s="99"/>
      <c r="V21" s="100"/>
      <c r="X21" s="98">
        <v>26635</v>
      </c>
      <c r="Y21" s="99"/>
      <c r="Z21" s="100"/>
      <c r="AB21" s="98">
        <v>28570</v>
      </c>
      <c r="AC21" s="99"/>
      <c r="AD21" s="100"/>
      <c r="AF21" s="98">
        <v>25200</v>
      </c>
      <c r="AG21" s="99"/>
      <c r="AH21" s="100"/>
      <c r="AJ21" s="98">
        <v>21000</v>
      </c>
      <c r="AK21" s="99"/>
      <c r="AL21" s="100"/>
      <c r="AN21" s="98">
        <v>20000</v>
      </c>
      <c r="AO21" s="99"/>
      <c r="AP21" s="100"/>
      <c r="AR21" s="98">
        <v>55000</v>
      </c>
      <c r="AS21" s="99"/>
      <c r="AT21" s="100"/>
      <c r="AV21" s="95">
        <f>IF($D$21=H21,1,0)</f>
        <v>0</v>
      </c>
      <c r="AW21" s="96"/>
      <c r="AX21" s="97"/>
      <c r="AZ21" s="95">
        <f>IF($D$21=L21,1,0)</f>
        <v>0</v>
      </c>
      <c r="BA21" s="96"/>
      <c r="BB21" s="97"/>
      <c r="BD21" s="95">
        <f>IF($D$21=P21,1,0)</f>
        <v>0</v>
      </c>
      <c r="BE21" s="96"/>
      <c r="BF21" s="97"/>
      <c r="BH21" s="95">
        <f>IF($D$21=T21,1,0)</f>
        <v>0</v>
      </c>
      <c r="BI21" s="96"/>
      <c r="BJ21" s="97"/>
      <c r="BL21" s="95">
        <f>IF($D$21=X21,1,0)</f>
        <v>0</v>
      </c>
      <c r="BM21" s="96"/>
      <c r="BN21" s="97"/>
      <c r="BP21" s="95">
        <f>IF($D$21=AB21,1,0)</f>
        <v>0</v>
      </c>
      <c r="BQ21" s="96"/>
      <c r="BR21" s="97"/>
      <c r="BT21" s="95">
        <f>IF($D$21=AF21,1,0)</f>
        <v>0</v>
      </c>
      <c r="BU21" s="96"/>
      <c r="BV21" s="97"/>
      <c r="BX21" s="95">
        <f>IF($D$21=AJ21,1,0)</f>
        <v>0</v>
      </c>
      <c r="BY21" s="96"/>
      <c r="BZ21" s="97"/>
      <c r="CB21" s="95">
        <f>IF($D$21=AN21,1,0)</f>
        <v>1</v>
      </c>
      <c r="CC21" s="96"/>
      <c r="CD21" s="97"/>
      <c r="CF21" s="95">
        <f>IF($D$21=AR21,1,0)</f>
        <v>0</v>
      </c>
      <c r="CG21" s="96"/>
      <c r="CH21" s="97"/>
    </row>
    <row r="22" spans="1:87" ht="12.75" thickBot="1" x14ac:dyDescent="0.25">
      <c r="A22" s="79"/>
      <c r="B22" s="7" t="s">
        <v>102</v>
      </c>
      <c r="D22" s="101">
        <f t="shared" si="0"/>
        <v>25000</v>
      </c>
      <c r="E22" s="102"/>
      <c r="F22" s="103"/>
      <c r="H22" s="98">
        <v>82000</v>
      </c>
      <c r="I22" s="99"/>
      <c r="J22" s="100"/>
      <c r="L22" s="98">
        <v>30000</v>
      </c>
      <c r="M22" s="99"/>
      <c r="N22" s="100"/>
      <c r="P22" s="98">
        <v>29800</v>
      </c>
      <c r="Q22" s="99"/>
      <c r="R22" s="100"/>
      <c r="T22" s="98">
        <v>35000</v>
      </c>
      <c r="U22" s="99"/>
      <c r="V22" s="100"/>
      <c r="X22" s="98">
        <v>30000</v>
      </c>
      <c r="Y22" s="99"/>
      <c r="Z22" s="100"/>
      <c r="AB22" s="98">
        <v>42750</v>
      </c>
      <c r="AC22" s="99"/>
      <c r="AD22" s="100"/>
      <c r="AF22" s="98">
        <v>28200</v>
      </c>
      <c r="AG22" s="99"/>
      <c r="AH22" s="100"/>
      <c r="AJ22" s="98">
        <v>25000</v>
      </c>
      <c r="AK22" s="99"/>
      <c r="AL22" s="100"/>
      <c r="AN22" s="98">
        <v>30000</v>
      </c>
      <c r="AO22" s="99"/>
      <c r="AP22" s="100"/>
      <c r="AR22" s="98">
        <v>55000</v>
      </c>
      <c r="AS22" s="99"/>
      <c r="AT22" s="100"/>
      <c r="AV22" s="95">
        <f>IF($D$22=H22,1,0)</f>
        <v>0</v>
      </c>
      <c r="AW22" s="96"/>
      <c r="AX22" s="97"/>
      <c r="AZ22" s="95">
        <f>IF($D$22=L22,1,0)</f>
        <v>0</v>
      </c>
      <c r="BA22" s="96"/>
      <c r="BB22" s="97"/>
      <c r="BD22" s="95">
        <f>IF($D$22=P22,1,0)</f>
        <v>0</v>
      </c>
      <c r="BE22" s="96"/>
      <c r="BF22" s="97"/>
      <c r="BH22" s="95">
        <f>IF($D$22=T22,1,0)</f>
        <v>0</v>
      </c>
      <c r="BI22" s="96"/>
      <c r="BJ22" s="97"/>
      <c r="BL22" s="95">
        <f>IF($D$22=X22,1,0)</f>
        <v>0</v>
      </c>
      <c r="BM22" s="96"/>
      <c r="BN22" s="97"/>
      <c r="BP22" s="95">
        <f>IF($D$22=AB22,1,0)</f>
        <v>0</v>
      </c>
      <c r="BQ22" s="96"/>
      <c r="BR22" s="97"/>
      <c r="BT22" s="95">
        <f>IF($D$22=AF22,1,0)</f>
        <v>0</v>
      </c>
      <c r="BU22" s="96"/>
      <c r="BV22" s="97"/>
      <c r="BX22" s="95">
        <f>IF($D$22=AJ22,1,0)</f>
        <v>1</v>
      </c>
      <c r="BY22" s="96"/>
      <c r="BZ22" s="97"/>
      <c r="CB22" s="95">
        <f>IF($D$22=AN22,1,0)</f>
        <v>0</v>
      </c>
      <c r="CC22" s="96"/>
      <c r="CD22" s="97"/>
      <c r="CF22" s="95">
        <f>IF($D$22=AR22,1,0)</f>
        <v>0</v>
      </c>
      <c r="CG22" s="96"/>
      <c r="CH22" s="97"/>
    </row>
    <row r="23" spans="1:87" ht="12" customHeight="1" thickBot="1" x14ac:dyDescent="0.25">
      <c r="A23" s="5"/>
      <c r="B23" s="6"/>
      <c r="AV23" s="84">
        <f>SUM(AV7:AX22)</f>
        <v>0</v>
      </c>
      <c r="AW23" s="93"/>
      <c r="AX23" s="94"/>
      <c r="AY23" s="15"/>
      <c r="AZ23" s="87">
        <f>SUM(AZ7:BB22)</f>
        <v>0</v>
      </c>
      <c r="BA23" s="88"/>
      <c r="BB23" s="88"/>
      <c r="BC23" s="15"/>
      <c r="BD23" s="84">
        <f>SUM(BD7:BF22)</f>
        <v>0</v>
      </c>
      <c r="BE23" s="85"/>
      <c r="BF23" s="86"/>
      <c r="BG23" s="15"/>
      <c r="BH23" s="84">
        <f>SUM(BH7:BJ22)</f>
        <v>0</v>
      </c>
      <c r="BI23" s="85"/>
      <c r="BJ23" s="86"/>
      <c r="BK23" s="15"/>
      <c r="BL23" s="87">
        <f>SUM(BL7:BN22)</f>
        <v>0</v>
      </c>
      <c r="BM23" s="88"/>
      <c r="BN23" s="88"/>
      <c r="BP23" s="84">
        <f>SUM(BP7:BR22)</f>
        <v>0</v>
      </c>
      <c r="BQ23" s="93"/>
      <c r="BR23" s="94"/>
      <c r="BS23" s="15"/>
      <c r="BT23" s="84">
        <f>SUM(BT7:BV22)</f>
        <v>5</v>
      </c>
      <c r="BU23" s="85"/>
      <c r="BV23" s="86"/>
      <c r="BW23" s="15"/>
      <c r="BX23" s="84">
        <f>SUM(BX7:BZ22)</f>
        <v>2</v>
      </c>
      <c r="BY23" s="85"/>
      <c r="BZ23" s="86"/>
      <c r="CA23" s="15"/>
      <c r="CB23" s="87">
        <f>SUM(CB7:CD22)</f>
        <v>8</v>
      </c>
      <c r="CC23" s="88"/>
      <c r="CD23" s="88"/>
      <c r="CF23" s="84">
        <f>SUM(CF7:CH22)</f>
        <v>1</v>
      </c>
      <c r="CG23" s="85"/>
      <c r="CH23" s="86"/>
      <c r="CI23" s="15"/>
    </row>
    <row r="24" spans="1:87" s="12" customFormat="1" ht="34.5" customHeight="1" thickBot="1" x14ac:dyDescent="0.25">
      <c r="A24" s="89" t="s">
        <v>203</v>
      </c>
      <c r="B24" s="79" t="s">
        <v>44</v>
      </c>
      <c r="D24" s="90" t="s">
        <v>204</v>
      </c>
      <c r="E24" s="91"/>
      <c r="F24" s="92"/>
      <c r="H24" s="79" t="s">
        <v>205</v>
      </c>
      <c r="I24" s="83" t="s">
        <v>196</v>
      </c>
      <c r="J24" s="79" t="s">
        <v>197</v>
      </c>
      <c r="L24" s="79" t="s">
        <v>205</v>
      </c>
      <c r="M24" s="83" t="s">
        <v>196</v>
      </c>
      <c r="N24" s="79" t="s">
        <v>197</v>
      </c>
      <c r="P24" s="79" t="s">
        <v>205</v>
      </c>
      <c r="Q24" s="83" t="s">
        <v>196</v>
      </c>
      <c r="R24" s="79" t="s">
        <v>197</v>
      </c>
      <c r="T24" s="79" t="s">
        <v>205</v>
      </c>
      <c r="U24" s="83" t="s">
        <v>196</v>
      </c>
      <c r="V24" s="79" t="s">
        <v>197</v>
      </c>
      <c r="X24" s="79" t="s">
        <v>205</v>
      </c>
      <c r="Y24" s="83" t="s">
        <v>196</v>
      </c>
      <c r="Z24" s="79" t="s">
        <v>197</v>
      </c>
      <c r="AB24" s="79" t="s">
        <v>205</v>
      </c>
      <c r="AC24" s="83" t="s">
        <v>196</v>
      </c>
      <c r="AD24" s="79" t="s">
        <v>197</v>
      </c>
      <c r="AF24" s="79" t="s">
        <v>205</v>
      </c>
      <c r="AG24" s="83" t="s">
        <v>196</v>
      </c>
      <c r="AH24" s="79" t="s">
        <v>197</v>
      </c>
      <c r="AJ24" s="79" t="s">
        <v>205</v>
      </c>
      <c r="AK24" s="83" t="s">
        <v>196</v>
      </c>
      <c r="AL24" s="79" t="s">
        <v>197</v>
      </c>
      <c r="AN24" s="79" t="s">
        <v>205</v>
      </c>
      <c r="AO24" s="83" t="s">
        <v>196</v>
      </c>
      <c r="AP24" s="79" t="s">
        <v>197</v>
      </c>
      <c r="AR24" s="79" t="s">
        <v>205</v>
      </c>
      <c r="AS24" s="83" t="s">
        <v>196</v>
      </c>
      <c r="AT24" s="79" t="s">
        <v>197</v>
      </c>
      <c r="AV24" s="81" t="str">
        <f>'[1]RECEPCIÓN PROPUESTAS'!C5</f>
        <v>Transporte y Turismo 1A S.A.S</v>
      </c>
      <c r="AW24" s="81"/>
      <c r="AX24" s="81"/>
      <c r="AZ24" s="81" t="str">
        <f>'[1]RECEPCIÓN PROPUESTAS'!C6</f>
        <v>Ingetrans S.A.S</v>
      </c>
      <c r="BA24" s="81"/>
      <c r="BB24" s="81"/>
      <c r="BD24" s="81" t="str">
        <f>'[1]RECEPCIÓN PROPUESTAS'!C7</f>
        <v>Transportes Especiales A&amp;S S.A.S</v>
      </c>
      <c r="BE24" s="81"/>
      <c r="BF24" s="81"/>
      <c r="BH24" s="81" t="str">
        <f>'[1]RECEPCIÓN PROPUESTAS'!C8</f>
        <v>Transportes Superior S.A.S.</v>
      </c>
      <c r="BI24" s="81"/>
      <c r="BJ24" s="81"/>
      <c r="BL24" s="82" t="str">
        <f>'[1]RECEPCIÓN PROPUESTAS'!C9</f>
        <v>Emprestur S.A.S</v>
      </c>
      <c r="BM24" s="82"/>
      <c r="BN24" s="82"/>
      <c r="BP24" s="81" t="str">
        <f>'[1]RECEPCIÓN PROPUESTAS'!C10</f>
        <v>Efitrans TC S.A.S.</v>
      </c>
      <c r="BQ24" s="81"/>
      <c r="BR24" s="81"/>
      <c r="BT24" s="81" t="str">
        <f>'[1]RECEPCIÓN PROPUESTAS'!C12</f>
        <v>Optima Logística Integral S.A.S.</v>
      </c>
      <c r="BU24" s="81"/>
      <c r="BV24" s="81"/>
      <c r="BX24" s="81" t="str">
        <f>'[1]RECEPCIÓN PROPUESTAS'!C13</f>
        <v xml:space="preserve">Alianza Terrestre S.A.S </v>
      </c>
      <c r="BY24" s="81"/>
      <c r="BZ24" s="81"/>
      <c r="CB24" s="82" t="str">
        <f>'[1]RECEPCIÓN PROPUESTAS'!C14</f>
        <v>Coomultranscon</v>
      </c>
      <c r="CC24" s="82"/>
      <c r="CD24" s="82"/>
      <c r="CF24" s="81" t="str">
        <f>'[1]RECEPCIÓN PROPUESTAS'!C15</f>
        <v>Rutas Verde y Blanco  S.A.S</v>
      </c>
      <c r="CG24" s="81"/>
      <c r="CH24" s="81"/>
    </row>
    <row r="25" spans="1:87" s="12" customFormat="1" ht="36.75" customHeight="1" thickBot="1" x14ac:dyDescent="0.25">
      <c r="A25" s="89"/>
      <c r="B25" s="79"/>
      <c r="D25" s="90"/>
      <c r="E25" s="91"/>
      <c r="F25" s="92"/>
      <c r="H25" s="79"/>
      <c r="I25" s="83"/>
      <c r="J25" s="79"/>
      <c r="L25" s="79"/>
      <c r="M25" s="83"/>
      <c r="N25" s="79"/>
      <c r="P25" s="79"/>
      <c r="Q25" s="83"/>
      <c r="R25" s="79"/>
      <c r="T25" s="79"/>
      <c r="U25" s="83"/>
      <c r="V25" s="79"/>
      <c r="X25" s="79"/>
      <c r="Y25" s="83"/>
      <c r="Z25" s="79"/>
      <c r="AB25" s="79"/>
      <c r="AC25" s="83"/>
      <c r="AD25" s="79"/>
      <c r="AF25" s="79"/>
      <c r="AG25" s="83"/>
      <c r="AH25" s="79"/>
      <c r="AJ25" s="79"/>
      <c r="AK25" s="83"/>
      <c r="AL25" s="79"/>
      <c r="AN25" s="79"/>
      <c r="AO25" s="83"/>
      <c r="AP25" s="79"/>
      <c r="AR25" s="79"/>
      <c r="AS25" s="83"/>
      <c r="AT25" s="79"/>
      <c r="AV25" s="81"/>
      <c r="AW25" s="81"/>
      <c r="AX25" s="81"/>
      <c r="AZ25" s="81"/>
      <c r="BA25" s="81"/>
      <c r="BB25" s="81"/>
      <c r="BD25" s="81"/>
      <c r="BE25" s="81"/>
      <c r="BF25" s="81"/>
      <c r="BH25" s="81"/>
      <c r="BI25" s="81"/>
      <c r="BJ25" s="81"/>
      <c r="BL25" s="82"/>
      <c r="BM25" s="82"/>
      <c r="BN25" s="82"/>
      <c r="BP25" s="81"/>
      <c r="BQ25" s="81"/>
      <c r="BR25" s="81"/>
      <c r="BT25" s="81"/>
      <c r="BU25" s="81"/>
      <c r="BV25" s="81"/>
      <c r="BX25" s="81"/>
      <c r="BY25" s="81"/>
      <c r="BZ25" s="81"/>
      <c r="CB25" s="82"/>
      <c r="CC25" s="82"/>
      <c r="CD25" s="82"/>
      <c r="CF25" s="81"/>
      <c r="CG25" s="81"/>
      <c r="CH25" s="81"/>
    </row>
    <row r="26" spans="1:87" s="12" customFormat="1" ht="12.75" thickBot="1" x14ac:dyDescent="0.25">
      <c r="A26" s="79" t="s">
        <v>62</v>
      </c>
      <c r="B26" s="12" t="s">
        <v>69</v>
      </c>
      <c r="D26" s="9">
        <f>MIN(H26,L26,P26,T26,X26,AB26,AF26,AJ26,AN26,AR26)</f>
        <v>250000</v>
      </c>
      <c r="E26" s="9">
        <f>MIN(I26,M26,Q26,U26,Y26,AC26,AG26,AK26,AO26,AS26)</f>
        <v>180000</v>
      </c>
      <c r="F26" s="9">
        <f>MIN(J26,N26,R26,V26,Z26,AD26,AH26,AL26,AP26,AT26)</f>
        <v>0</v>
      </c>
      <c r="H26" s="13">
        <v>310000</v>
      </c>
      <c r="I26" s="14">
        <v>310000</v>
      </c>
      <c r="J26" s="14">
        <v>35000</v>
      </c>
      <c r="L26" s="13">
        <v>465000</v>
      </c>
      <c r="M26" s="14">
        <v>425000</v>
      </c>
      <c r="N26" s="14">
        <v>38750</v>
      </c>
      <c r="P26" s="13">
        <v>307900</v>
      </c>
      <c r="Q26" s="13">
        <v>307900</v>
      </c>
      <c r="R26" s="14">
        <v>21800</v>
      </c>
      <c r="T26" s="13">
        <v>250000</v>
      </c>
      <c r="U26" s="14">
        <v>300000</v>
      </c>
      <c r="V26" s="14">
        <v>30000</v>
      </c>
      <c r="X26" s="13">
        <v>580513</v>
      </c>
      <c r="Y26" s="14">
        <v>465048</v>
      </c>
      <c r="Z26" s="14">
        <v>38754</v>
      </c>
      <c r="AB26" s="13">
        <v>329000</v>
      </c>
      <c r="AC26" s="14">
        <v>180000</v>
      </c>
      <c r="AD26" s="14">
        <v>25200</v>
      </c>
      <c r="AF26" s="13">
        <v>350000</v>
      </c>
      <c r="AG26" s="14">
        <v>199000</v>
      </c>
      <c r="AH26" s="14">
        <v>18700</v>
      </c>
      <c r="AJ26" s="13">
        <v>320000</v>
      </c>
      <c r="AK26" s="14">
        <v>285000</v>
      </c>
      <c r="AL26" s="14">
        <v>1000</v>
      </c>
      <c r="AN26" s="13">
        <v>310000</v>
      </c>
      <c r="AO26" s="14">
        <v>280000</v>
      </c>
      <c r="AP26" s="14">
        <v>0</v>
      </c>
      <c r="AR26" s="13">
        <v>365000</v>
      </c>
      <c r="AS26" s="14">
        <v>660000</v>
      </c>
      <c r="AT26" s="14">
        <v>45000</v>
      </c>
      <c r="AV26" s="16">
        <f>IF(D26=H26,3,0)</f>
        <v>0</v>
      </c>
      <c r="AW26" s="16">
        <f>IF(E26=I26,4,0)</f>
        <v>0</v>
      </c>
      <c r="AX26" s="16">
        <f>IF(F26=J26,1,0)</f>
        <v>0</v>
      </c>
      <c r="AZ26" s="16">
        <f>IF(D26=L26,3,0)</f>
        <v>0</v>
      </c>
      <c r="BA26" s="16">
        <f>IF(E26=M26,4,0)</f>
        <v>0</v>
      </c>
      <c r="BB26" s="16">
        <f>IF(F26=N26,1,0)</f>
        <v>0</v>
      </c>
      <c r="BD26" s="16">
        <f>IF(D26=P26,3,0)</f>
        <v>0</v>
      </c>
      <c r="BE26" s="16">
        <f>IF(E26=Q26,4,0)</f>
        <v>0</v>
      </c>
      <c r="BF26" s="16">
        <f>IF(F26=R26,1,0)</f>
        <v>0</v>
      </c>
      <c r="BH26" s="16">
        <f>IF(D26=T26,3,0)</f>
        <v>3</v>
      </c>
      <c r="BI26" s="16">
        <f>IF(E26=U26,4,0)</f>
        <v>0</v>
      </c>
      <c r="BJ26" s="16">
        <f>IF(F26=V26,1,0)</f>
        <v>0</v>
      </c>
      <c r="BL26" s="16">
        <f>IF(D26=X26,3,0)</f>
        <v>0</v>
      </c>
      <c r="BM26" s="16">
        <f>IF(E26=Y26,4,0)</f>
        <v>0</v>
      </c>
      <c r="BN26" s="16">
        <f>IF(F26=Z26,1,0)</f>
        <v>0</v>
      </c>
      <c r="BP26" s="16">
        <f>IF(D26=AB26,3,0)</f>
        <v>0</v>
      </c>
      <c r="BQ26" s="16">
        <f>IF(E26=AC26,4,0)</f>
        <v>4</v>
      </c>
      <c r="BR26" s="16">
        <f>IF(F26=AD26,1,0)</f>
        <v>0</v>
      </c>
      <c r="BT26" s="16">
        <f>IF(D26=AF26,3,0)</f>
        <v>0</v>
      </c>
      <c r="BU26" s="16">
        <f>IF(E26=AG26,4,0)</f>
        <v>0</v>
      </c>
      <c r="BV26" s="16">
        <f>IF(F26=AH26,1,0)</f>
        <v>0</v>
      </c>
      <c r="BX26" s="16">
        <f>IF(D26=AJ26,3,0)</f>
        <v>0</v>
      </c>
      <c r="BY26" s="16">
        <f>IF(E26=AK26,4,0)</f>
        <v>0</v>
      </c>
      <c r="BZ26" s="16">
        <f>IF(F26=AL26,1,0)</f>
        <v>0</v>
      </c>
      <c r="CB26" s="16">
        <f>IF(D26=AN26,3,0)</f>
        <v>0</v>
      </c>
      <c r="CC26" s="16">
        <f>IF(E26=AO26,4,0)</f>
        <v>0</v>
      </c>
      <c r="CD26" s="16">
        <f>IF(F26=AP26,1,0)</f>
        <v>1</v>
      </c>
      <c r="CF26" s="16">
        <f>IF(D26=AR26,3,0)</f>
        <v>0</v>
      </c>
      <c r="CG26" s="16">
        <f>IF(E26=AS26,4,0)</f>
        <v>0</v>
      </c>
      <c r="CH26" s="16">
        <f>IF(F26=AT26,1,0)</f>
        <v>0</v>
      </c>
    </row>
    <row r="27" spans="1:87" s="12" customFormat="1" ht="12.75" thickBot="1" x14ac:dyDescent="0.25">
      <c r="A27" s="79"/>
      <c r="B27" s="8" t="s">
        <v>63</v>
      </c>
      <c r="D27" s="9">
        <f t="shared" ref="D27:F90" si="1">MIN(H27,L27,P27,T27,X27,AB27,AF27,AJ27,AN27,AR27)</f>
        <v>480000</v>
      </c>
      <c r="E27" s="9">
        <f t="shared" si="1"/>
        <v>180000</v>
      </c>
      <c r="F27" s="9">
        <f t="shared" si="1"/>
        <v>0</v>
      </c>
      <c r="H27" s="13">
        <v>950000</v>
      </c>
      <c r="I27" s="14">
        <v>950000</v>
      </c>
      <c r="J27" s="14">
        <v>35000</v>
      </c>
      <c r="L27" s="13">
        <v>831000</v>
      </c>
      <c r="M27" s="14">
        <v>425000</v>
      </c>
      <c r="N27" s="14">
        <v>69250</v>
      </c>
      <c r="P27" s="13">
        <v>490000</v>
      </c>
      <c r="Q27" s="13">
        <v>490000</v>
      </c>
      <c r="R27" s="14">
        <v>21800</v>
      </c>
      <c r="T27" s="13">
        <v>680000</v>
      </c>
      <c r="U27" s="14">
        <v>300000</v>
      </c>
      <c r="V27" s="14">
        <v>30000</v>
      </c>
      <c r="X27" s="13">
        <v>580513</v>
      </c>
      <c r="Y27" s="14">
        <v>465048</v>
      </c>
      <c r="Z27" s="14">
        <v>38754</v>
      </c>
      <c r="AB27" s="13">
        <v>752473</v>
      </c>
      <c r="AC27" s="14">
        <v>180000</v>
      </c>
      <c r="AD27" s="14">
        <v>25200</v>
      </c>
      <c r="AF27" s="13">
        <v>480000</v>
      </c>
      <c r="AG27" s="14">
        <v>199000</v>
      </c>
      <c r="AH27" s="14">
        <v>18700</v>
      </c>
      <c r="AJ27" s="13">
        <v>680000</v>
      </c>
      <c r="AK27" s="14">
        <v>285000</v>
      </c>
      <c r="AL27" s="14">
        <v>1000</v>
      </c>
      <c r="AN27" s="13">
        <v>504300</v>
      </c>
      <c r="AO27" s="14">
        <v>280000</v>
      </c>
      <c r="AP27" s="14">
        <v>0</v>
      </c>
      <c r="AR27" s="13">
        <v>1094000</v>
      </c>
      <c r="AS27" s="14">
        <v>1020000</v>
      </c>
      <c r="AT27" s="14">
        <v>45000</v>
      </c>
      <c r="AV27" s="16">
        <f t="shared" ref="AV27:AV90" si="2">IF(D27=H27,3,0)</f>
        <v>0</v>
      </c>
      <c r="AW27" s="16">
        <f t="shared" ref="AW27:AW90" si="3">IF(E27=I27,4,0)</f>
        <v>0</v>
      </c>
      <c r="AX27" s="16">
        <f t="shared" ref="AX27:AX90" si="4">IF(F27=J27,1,0)</f>
        <v>0</v>
      </c>
      <c r="AZ27" s="16">
        <f t="shared" ref="AZ27:AZ90" si="5">IF(D27=L27,3,0)</f>
        <v>0</v>
      </c>
      <c r="BA27" s="16">
        <f t="shared" ref="BA27:BA90" si="6">IF(E27=M27,4,0)</f>
        <v>0</v>
      </c>
      <c r="BB27" s="16">
        <f t="shared" ref="BB27:BB90" si="7">IF(F27=N27,1,0)</f>
        <v>0</v>
      </c>
      <c r="BD27" s="16">
        <f t="shared" ref="BD27:BD90" si="8">IF(D27=P27,3,0)</f>
        <v>0</v>
      </c>
      <c r="BE27" s="16">
        <f t="shared" ref="BE27:BE90" si="9">IF(E27=Q27,4,0)</f>
        <v>0</v>
      </c>
      <c r="BF27" s="16">
        <f t="shared" ref="BF27:BF90" si="10">IF(F27=R27,1,0)</f>
        <v>0</v>
      </c>
      <c r="BH27" s="16">
        <f t="shared" ref="BH27:BH90" si="11">IF(D27=T27,3,0)</f>
        <v>0</v>
      </c>
      <c r="BI27" s="16">
        <f t="shared" ref="BI27:BI90" si="12">IF(E27=U27,4,0)</f>
        <v>0</v>
      </c>
      <c r="BJ27" s="16">
        <f t="shared" ref="BJ27:BJ90" si="13">IF(F27=V27,1,0)</f>
        <v>0</v>
      </c>
      <c r="BL27" s="16">
        <f t="shared" ref="BL27:BL90" si="14">IF(D27=X27,3,0)</f>
        <v>0</v>
      </c>
      <c r="BM27" s="16">
        <f t="shared" ref="BM27:BM90" si="15">IF(E27=Y27,4,0)</f>
        <v>0</v>
      </c>
      <c r="BN27" s="16">
        <f>IF(F27=Z27,1,0)</f>
        <v>0</v>
      </c>
      <c r="BP27" s="16">
        <f t="shared" ref="BP27:BP90" si="16">IF(D27=AB27,3,0)</f>
        <v>0</v>
      </c>
      <c r="BQ27" s="16">
        <f t="shared" ref="BQ27:BQ90" si="17">IF(E27=AC27,4,0)</f>
        <v>4</v>
      </c>
      <c r="BR27" s="16">
        <f t="shared" ref="BR27:BR90" si="18">IF(F27=AD27,1,0)</f>
        <v>0</v>
      </c>
      <c r="BT27" s="16">
        <f t="shared" ref="BT27:BT90" si="19">IF(D27=AF27,3,0)</f>
        <v>3</v>
      </c>
      <c r="BU27" s="16">
        <f t="shared" ref="BU27:BU90" si="20">IF(E27=AG27,4,0)</f>
        <v>0</v>
      </c>
      <c r="BV27" s="16">
        <f t="shared" ref="BV27:BV90" si="21">IF(F27=AH27,1,0)</f>
        <v>0</v>
      </c>
      <c r="BX27" s="16">
        <f t="shared" ref="BX27:BX90" si="22">IF(D27=AJ27,3,0)</f>
        <v>0</v>
      </c>
      <c r="BY27" s="16">
        <f t="shared" ref="BY27:BY90" si="23">IF(E27=AK27,4,0)</f>
        <v>0</v>
      </c>
      <c r="BZ27" s="16">
        <f t="shared" ref="BZ27:BZ90" si="24">IF(F27=AL27,1,0)</f>
        <v>0</v>
      </c>
      <c r="CB27" s="16">
        <f t="shared" ref="CB27:CB90" si="25">IF(D27=AN27,3,0)</f>
        <v>0</v>
      </c>
      <c r="CC27" s="16">
        <f t="shared" ref="CC27:CC90" si="26">IF(E27=AO27,4,0)</f>
        <v>0</v>
      </c>
      <c r="CD27" s="16">
        <f t="shared" ref="CD27:CD90" si="27">IF(F27=AP27,1,0)</f>
        <v>1</v>
      </c>
      <c r="CF27" s="16">
        <f t="shared" ref="CF27:CF90" si="28">IF(D27=AR27,3,0)</f>
        <v>0</v>
      </c>
      <c r="CG27" s="16">
        <f t="shared" ref="CG27:CG90" si="29">IF(E27=AS27,4,0)</f>
        <v>0</v>
      </c>
      <c r="CH27" s="16">
        <f t="shared" ref="CH27:CH90" si="30">IF(F27=AT27,1,0)</f>
        <v>0</v>
      </c>
    </row>
    <row r="28" spans="1:87" s="12" customFormat="1" ht="12.75" thickBot="1" x14ac:dyDescent="0.25">
      <c r="A28" s="79"/>
      <c r="B28" s="8" t="s">
        <v>68</v>
      </c>
      <c r="D28" s="9">
        <f t="shared" si="1"/>
        <v>33200</v>
      </c>
      <c r="E28" s="9">
        <f t="shared" si="1"/>
        <v>180000</v>
      </c>
      <c r="F28" s="9">
        <f t="shared" si="1"/>
        <v>0</v>
      </c>
      <c r="H28" s="13">
        <v>439000</v>
      </c>
      <c r="I28" s="14">
        <v>439000</v>
      </c>
      <c r="J28" s="14">
        <v>35000</v>
      </c>
      <c r="L28" s="13">
        <v>658500</v>
      </c>
      <c r="M28" s="14">
        <v>425000</v>
      </c>
      <c r="N28" s="14">
        <v>54875</v>
      </c>
      <c r="P28" s="13">
        <v>286200</v>
      </c>
      <c r="Q28" s="13">
        <v>286200</v>
      </c>
      <c r="R28" s="14">
        <v>21800</v>
      </c>
      <c r="T28" s="13">
        <v>500000</v>
      </c>
      <c r="U28" s="14">
        <v>300000</v>
      </c>
      <c r="V28" s="14">
        <v>30000</v>
      </c>
      <c r="X28" s="13">
        <v>503803</v>
      </c>
      <c r="Y28" s="14">
        <v>465048</v>
      </c>
      <c r="Z28" s="14">
        <v>38754</v>
      </c>
      <c r="AB28" s="13">
        <v>485000</v>
      </c>
      <c r="AC28" s="14">
        <v>180000</v>
      </c>
      <c r="AD28" s="14">
        <v>25200</v>
      </c>
      <c r="AF28" s="13">
        <v>380000</v>
      </c>
      <c r="AG28" s="14">
        <v>199000</v>
      </c>
      <c r="AH28" s="14">
        <v>18700</v>
      </c>
      <c r="AJ28" s="13">
        <v>410000</v>
      </c>
      <c r="AK28" s="14">
        <v>285000</v>
      </c>
      <c r="AL28" s="14">
        <v>1000</v>
      </c>
      <c r="AN28" s="35">
        <v>33200</v>
      </c>
      <c r="AO28" s="14">
        <v>280000</v>
      </c>
      <c r="AP28" s="14">
        <v>0</v>
      </c>
      <c r="AR28" s="13">
        <v>490000</v>
      </c>
      <c r="AS28" s="14">
        <v>660000</v>
      </c>
      <c r="AT28" s="14">
        <v>45000</v>
      </c>
      <c r="AV28" s="16">
        <f t="shared" si="2"/>
        <v>0</v>
      </c>
      <c r="AW28" s="16">
        <f t="shared" si="3"/>
        <v>0</v>
      </c>
      <c r="AX28" s="16">
        <f t="shared" si="4"/>
        <v>0</v>
      </c>
      <c r="AZ28" s="16">
        <f t="shared" si="5"/>
        <v>0</v>
      </c>
      <c r="BA28" s="16">
        <f t="shared" si="6"/>
        <v>0</v>
      </c>
      <c r="BB28" s="16">
        <f t="shared" si="7"/>
        <v>0</v>
      </c>
      <c r="BD28" s="16">
        <f t="shared" si="8"/>
        <v>0</v>
      </c>
      <c r="BE28" s="16">
        <f t="shared" si="9"/>
        <v>0</v>
      </c>
      <c r="BF28" s="16">
        <f t="shared" si="10"/>
        <v>0</v>
      </c>
      <c r="BH28" s="16">
        <f t="shared" si="11"/>
        <v>0</v>
      </c>
      <c r="BI28" s="16">
        <f t="shared" si="12"/>
        <v>0</v>
      </c>
      <c r="BJ28" s="16">
        <f t="shared" si="13"/>
        <v>0</v>
      </c>
      <c r="BL28" s="16">
        <f t="shared" si="14"/>
        <v>0</v>
      </c>
      <c r="BM28" s="16">
        <f t="shared" si="15"/>
        <v>0</v>
      </c>
      <c r="BN28" s="16">
        <f t="shared" ref="BN28:BN91" si="31">IF(F28=Z28,1,0)</f>
        <v>0</v>
      </c>
      <c r="BP28" s="16">
        <f t="shared" si="16"/>
        <v>0</v>
      </c>
      <c r="BQ28" s="16">
        <f t="shared" si="17"/>
        <v>4</v>
      </c>
      <c r="BR28" s="16">
        <f t="shared" si="18"/>
        <v>0</v>
      </c>
      <c r="BT28" s="16">
        <f t="shared" si="19"/>
        <v>0</v>
      </c>
      <c r="BU28" s="16">
        <f t="shared" si="20"/>
        <v>0</v>
      </c>
      <c r="BV28" s="16">
        <f t="shared" si="21"/>
        <v>0</v>
      </c>
      <c r="BX28" s="16">
        <f t="shared" si="22"/>
        <v>0</v>
      </c>
      <c r="BY28" s="16">
        <f t="shared" si="23"/>
        <v>0</v>
      </c>
      <c r="BZ28" s="16">
        <f t="shared" si="24"/>
        <v>0</v>
      </c>
      <c r="CB28" s="16">
        <f t="shared" si="25"/>
        <v>3</v>
      </c>
      <c r="CC28" s="16">
        <f t="shared" si="26"/>
        <v>0</v>
      </c>
      <c r="CD28" s="16">
        <f t="shared" si="27"/>
        <v>1</v>
      </c>
      <c r="CF28" s="16">
        <f t="shared" si="28"/>
        <v>0</v>
      </c>
      <c r="CG28" s="16">
        <f t="shared" si="29"/>
        <v>0</v>
      </c>
      <c r="CH28" s="16">
        <f t="shared" si="30"/>
        <v>0</v>
      </c>
    </row>
    <row r="29" spans="1:87" s="12" customFormat="1" ht="12.75" thickBot="1" x14ac:dyDescent="0.25">
      <c r="A29" s="79"/>
      <c r="B29" s="8" t="s">
        <v>198</v>
      </c>
      <c r="D29" s="9">
        <f t="shared" si="1"/>
        <v>352200</v>
      </c>
      <c r="E29" s="9">
        <f t="shared" si="1"/>
        <v>180000</v>
      </c>
      <c r="F29" s="9">
        <f t="shared" si="1"/>
        <v>0</v>
      </c>
      <c r="H29" s="13">
        <v>508000</v>
      </c>
      <c r="I29" s="14">
        <v>508000</v>
      </c>
      <c r="J29" s="14">
        <v>35000</v>
      </c>
      <c r="L29" s="13">
        <v>762000</v>
      </c>
      <c r="M29" s="14">
        <v>425000</v>
      </c>
      <c r="N29" s="14">
        <v>63500</v>
      </c>
      <c r="P29" s="13">
        <v>352200</v>
      </c>
      <c r="Q29" s="13">
        <v>352200</v>
      </c>
      <c r="R29" s="14">
        <v>21800</v>
      </c>
      <c r="T29" s="13">
        <v>570000</v>
      </c>
      <c r="U29" s="14">
        <v>300000</v>
      </c>
      <c r="V29" s="14">
        <v>30000</v>
      </c>
      <c r="X29" s="13">
        <v>581816</v>
      </c>
      <c r="Y29" s="14">
        <v>465048</v>
      </c>
      <c r="Z29" s="14">
        <v>38754</v>
      </c>
      <c r="AB29" s="13">
        <v>545776</v>
      </c>
      <c r="AC29" s="14">
        <v>180000</v>
      </c>
      <c r="AD29" s="14">
        <v>25200</v>
      </c>
      <c r="AF29" s="13">
        <v>420000</v>
      </c>
      <c r="AG29" s="14">
        <v>199000</v>
      </c>
      <c r="AH29" s="14">
        <v>18700</v>
      </c>
      <c r="AJ29" s="13">
        <v>450000</v>
      </c>
      <c r="AK29" s="14">
        <v>285000</v>
      </c>
      <c r="AL29" s="14">
        <v>1000</v>
      </c>
      <c r="AN29" s="13">
        <v>384200</v>
      </c>
      <c r="AO29" s="14">
        <v>280000</v>
      </c>
      <c r="AP29" s="14">
        <v>0</v>
      </c>
      <c r="AR29" s="13">
        <v>544000</v>
      </c>
      <c r="AS29" s="14">
        <v>750000</v>
      </c>
      <c r="AT29" s="14">
        <v>45000</v>
      </c>
      <c r="AV29" s="16">
        <f t="shared" si="2"/>
        <v>0</v>
      </c>
      <c r="AW29" s="16">
        <f t="shared" si="3"/>
        <v>0</v>
      </c>
      <c r="AX29" s="16">
        <f t="shared" si="4"/>
        <v>0</v>
      </c>
      <c r="AZ29" s="16">
        <f t="shared" si="5"/>
        <v>0</v>
      </c>
      <c r="BA29" s="16">
        <f t="shared" si="6"/>
        <v>0</v>
      </c>
      <c r="BB29" s="16">
        <f t="shared" si="7"/>
        <v>0</v>
      </c>
      <c r="BD29" s="16">
        <f t="shared" si="8"/>
        <v>3</v>
      </c>
      <c r="BE29" s="16">
        <f t="shared" si="9"/>
        <v>0</v>
      </c>
      <c r="BF29" s="16">
        <f t="shared" si="10"/>
        <v>0</v>
      </c>
      <c r="BH29" s="16">
        <f t="shared" si="11"/>
        <v>0</v>
      </c>
      <c r="BI29" s="16">
        <f t="shared" si="12"/>
        <v>0</v>
      </c>
      <c r="BJ29" s="16">
        <f t="shared" si="13"/>
        <v>0</v>
      </c>
      <c r="BL29" s="16">
        <f t="shared" si="14"/>
        <v>0</v>
      </c>
      <c r="BM29" s="16">
        <f t="shared" si="15"/>
        <v>0</v>
      </c>
      <c r="BN29" s="16">
        <f t="shared" si="31"/>
        <v>0</v>
      </c>
      <c r="BP29" s="16">
        <f t="shared" si="16"/>
        <v>0</v>
      </c>
      <c r="BQ29" s="16">
        <f t="shared" si="17"/>
        <v>4</v>
      </c>
      <c r="BR29" s="16">
        <f t="shared" si="18"/>
        <v>0</v>
      </c>
      <c r="BT29" s="16">
        <f t="shared" si="19"/>
        <v>0</v>
      </c>
      <c r="BU29" s="16">
        <f t="shared" si="20"/>
        <v>0</v>
      </c>
      <c r="BV29" s="16">
        <f t="shared" si="21"/>
        <v>0</v>
      </c>
      <c r="BX29" s="16">
        <f t="shared" si="22"/>
        <v>0</v>
      </c>
      <c r="BY29" s="16">
        <f t="shared" si="23"/>
        <v>0</v>
      </c>
      <c r="BZ29" s="16">
        <f t="shared" si="24"/>
        <v>0</v>
      </c>
      <c r="CB29" s="16">
        <f t="shared" si="25"/>
        <v>0</v>
      </c>
      <c r="CC29" s="16">
        <f t="shared" si="26"/>
        <v>0</v>
      </c>
      <c r="CD29" s="16">
        <f t="shared" si="27"/>
        <v>1</v>
      </c>
      <c r="CF29" s="16">
        <f t="shared" si="28"/>
        <v>0</v>
      </c>
      <c r="CG29" s="16">
        <f t="shared" si="29"/>
        <v>0</v>
      </c>
      <c r="CH29" s="16">
        <f t="shared" si="30"/>
        <v>0</v>
      </c>
    </row>
    <row r="30" spans="1:87" s="12" customFormat="1" ht="12.75" thickBot="1" x14ac:dyDescent="0.25">
      <c r="A30" s="79"/>
      <c r="B30" s="8" t="s">
        <v>79</v>
      </c>
      <c r="D30" s="9">
        <f t="shared" si="1"/>
        <v>307900</v>
      </c>
      <c r="E30" s="9">
        <f t="shared" si="1"/>
        <v>180000</v>
      </c>
      <c r="F30" s="9">
        <f t="shared" si="1"/>
        <v>0</v>
      </c>
      <c r="H30" s="13">
        <v>390000</v>
      </c>
      <c r="I30" s="14">
        <v>390000</v>
      </c>
      <c r="J30" s="14">
        <v>35000</v>
      </c>
      <c r="L30" s="13">
        <v>598500</v>
      </c>
      <c r="M30" s="14">
        <v>425000</v>
      </c>
      <c r="N30" s="14">
        <v>49875</v>
      </c>
      <c r="P30" s="13">
        <v>307900</v>
      </c>
      <c r="Q30" s="13">
        <v>307900</v>
      </c>
      <c r="R30" s="14">
        <v>21800</v>
      </c>
      <c r="T30" s="13">
        <v>390000</v>
      </c>
      <c r="U30" s="14">
        <v>300000</v>
      </c>
      <c r="V30" s="14">
        <v>30000</v>
      </c>
      <c r="X30" s="13">
        <v>503803</v>
      </c>
      <c r="Y30" s="14">
        <v>465048</v>
      </c>
      <c r="Z30" s="14">
        <v>38754</v>
      </c>
      <c r="AB30" s="13">
        <v>409912</v>
      </c>
      <c r="AC30" s="14">
        <v>180000</v>
      </c>
      <c r="AD30" s="14">
        <v>25200</v>
      </c>
      <c r="AF30" s="13">
        <v>400000</v>
      </c>
      <c r="AG30" s="14">
        <v>199000</v>
      </c>
      <c r="AH30" s="14">
        <v>18700</v>
      </c>
      <c r="AJ30" s="13">
        <v>390000</v>
      </c>
      <c r="AK30" s="14">
        <v>285000</v>
      </c>
      <c r="AL30" s="14">
        <v>1000</v>
      </c>
      <c r="AN30" s="13">
        <v>400000</v>
      </c>
      <c r="AO30" s="14">
        <v>280000</v>
      </c>
      <c r="AP30" s="14">
        <v>0</v>
      </c>
      <c r="AR30" s="13">
        <v>480000</v>
      </c>
      <c r="AS30" s="14">
        <v>660000</v>
      </c>
      <c r="AT30" s="14">
        <v>45000</v>
      </c>
      <c r="AV30" s="16">
        <f t="shared" si="2"/>
        <v>0</v>
      </c>
      <c r="AW30" s="16">
        <f t="shared" si="3"/>
        <v>0</v>
      </c>
      <c r="AX30" s="16">
        <f t="shared" si="4"/>
        <v>0</v>
      </c>
      <c r="AZ30" s="16">
        <f t="shared" si="5"/>
        <v>0</v>
      </c>
      <c r="BA30" s="16">
        <f t="shared" si="6"/>
        <v>0</v>
      </c>
      <c r="BB30" s="16">
        <f t="shared" si="7"/>
        <v>0</v>
      </c>
      <c r="BD30" s="16">
        <f t="shared" si="8"/>
        <v>3</v>
      </c>
      <c r="BE30" s="16">
        <f t="shared" si="9"/>
        <v>0</v>
      </c>
      <c r="BF30" s="16">
        <f t="shared" si="10"/>
        <v>0</v>
      </c>
      <c r="BH30" s="16">
        <f t="shared" si="11"/>
        <v>0</v>
      </c>
      <c r="BI30" s="16">
        <f t="shared" si="12"/>
        <v>0</v>
      </c>
      <c r="BJ30" s="16">
        <f t="shared" si="13"/>
        <v>0</v>
      </c>
      <c r="BL30" s="16">
        <f t="shared" si="14"/>
        <v>0</v>
      </c>
      <c r="BM30" s="16">
        <f t="shared" si="15"/>
        <v>0</v>
      </c>
      <c r="BN30" s="16">
        <f t="shared" si="31"/>
        <v>0</v>
      </c>
      <c r="BP30" s="16">
        <f t="shared" si="16"/>
        <v>0</v>
      </c>
      <c r="BQ30" s="16">
        <f t="shared" si="17"/>
        <v>4</v>
      </c>
      <c r="BR30" s="16">
        <f t="shared" si="18"/>
        <v>0</v>
      </c>
      <c r="BT30" s="16">
        <f t="shared" si="19"/>
        <v>0</v>
      </c>
      <c r="BU30" s="16">
        <f t="shared" si="20"/>
        <v>0</v>
      </c>
      <c r="BV30" s="16">
        <f t="shared" si="21"/>
        <v>0</v>
      </c>
      <c r="BX30" s="16">
        <f t="shared" si="22"/>
        <v>0</v>
      </c>
      <c r="BY30" s="16">
        <f t="shared" si="23"/>
        <v>0</v>
      </c>
      <c r="BZ30" s="16">
        <f t="shared" si="24"/>
        <v>0</v>
      </c>
      <c r="CB30" s="16">
        <f t="shared" si="25"/>
        <v>0</v>
      </c>
      <c r="CC30" s="16">
        <f t="shared" si="26"/>
        <v>0</v>
      </c>
      <c r="CD30" s="16">
        <f t="shared" si="27"/>
        <v>1</v>
      </c>
      <c r="CF30" s="16">
        <f t="shared" si="28"/>
        <v>0</v>
      </c>
      <c r="CG30" s="16">
        <f t="shared" si="29"/>
        <v>0</v>
      </c>
      <c r="CH30" s="16">
        <f t="shared" si="30"/>
        <v>0</v>
      </c>
    </row>
    <row r="31" spans="1:87" s="12" customFormat="1" ht="12.75" thickBot="1" x14ac:dyDescent="0.25">
      <c r="A31" s="79"/>
      <c r="B31" s="8" t="s">
        <v>64</v>
      </c>
      <c r="D31" s="9">
        <f t="shared" si="1"/>
        <v>490</v>
      </c>
      <c r="E31" s="9">
        <f t="shared" si="1"/>
        <v>180000</v>
      </c>
      <c r="F31" s="9">
        <f t="shared" si="1"/>
        <v>0</v>
      </c>
      <c r="H31" s="13">
        <v>540000</v>
      </c>
      <c r="I31" s="14">
        <v>540000</v>
      </c>
      <c r="J31" s="14">
        <v>35000</v>
      </c>
      <c r="L31" s="13">
        <v>759000</v>
      </c>
      <c r="M31" s="14">
        <v>425000</v>
      </c>
      <c r="N31" s="14">
        <v>63250</v>
      </c>
      <c r="P31" s="43">
        <v>490</v>
      </c>
      <c r="Q31" s="36">
        <v>490000</v>
      </c>
      <c r="R31" s="14">
        <v>21800</v>
      </c>
      <c r="T31" s="13">
        <v>570000</v>
      </c>
      <c r="U31" s="14">
        <v>300000</v>
      </c>
      <c r="V31" s="14">
        <v>30000</v>
      </c>
      <c r="X31" s="13">
        <v>580513</v>
      </c>
      <c r="Y31" s="14">
        <v>465048</v>
      </c>
      <c r="Z31" s="14">
        <v>38754</v>
      </c>
      <c r="AB31" s="13">
        <v>668865</v>
      </c>
      <c r="AC31" s="14">
        <v>180000</v>
      </c>
      <c r="AD31" s="14">
        <v>25200</v>
      </c>
      <c r="AF31" s="13">
        <v>450000</v>
      </c>
      <c r="AG31" s="14">
        <v>199000</v>
      </c>
      <c r="AH31" s="14">
        <v>18700</v>
      </c>
      <c r="AJ31" s="13">
        <v>500000</v>
      </c>
      <c r="AK31" s="14">
        <v>285000</v>
      </c>
      <c r="AL31" s="14">
        <v>1000</v>
      </c>
      <c r="AN31" s="13">
        <v>450000</v>
      </c>
      <c r="AO31" s="14">
        <v>300000</v>
      </c>
      <c r="AP31" s="14">
        <v>0</v>
      </c>
      <c r="AR31" s="13">
        <v>600000</v>
      </c>
      <c r="AS31" s="14">
        <v>750000</v>
      </c>
      <c r="AT31" s="14">
        <v>45000</v>
      </c>
      <c r="AV31" s="16">
        <f t="shared" si="2"/>
        <v>0</v>
      </c>
      <c r="AW31" s="16">
        <f t="shared" si="3"/>
        <v>0</v>
      </c>
      <c r="AX31" s="16">
        <f t="shared" si="4"/>
        <v>0</v>
      </c>
      <c r="AZ31" s="16">
        <f t="shared" si="5"/>
        <v>0</v>
      </c>
      <c r="BA31" s="16">
        <f t="shared" si="6"/>
        <v>0</v>
      </c>
      <c r="BB31" s="16">
        <f t="shared" si="7"/>
        <v>0</v>
      </c>
      <c r="BD31" s="16">
        <f t="shared" si="8"/>
        <v>3</v>
      </c>
      <c r="BE31" s="16">
        <f t="shared" si="9"/>
        <v>0</v>
      </c>
      <c r="BF31" s="16">
        <f t="shared" si="10"/>
        <v>0</v>
      </c>
      <c r="BH31" s="16">
        <f t="shared" si="11"/>
        <v>0</v>
      </c>
      <c r="BI31" s="16">
        <f t="shared" si="12"/>
        <v>0</v>
      </c>
      <c r="BJ31" s="16">
        <f t="shared" si="13"/>
        <v>0</v>
      </c>
      <c r="BL31" s="16">
        <f t="shared" si="14"/>
        <v>0</v>
      </c>
      <c r="BM31" s="16">
        <f t="shared" si="15"/>
        <v>0</v>
      </c>
      <c r="BN31" s="16">
        <f t="shared" si="31"/>
        <v>0</v>
      </c>
      <c r="BP31" s="16">
        <f t="shared" si="16"/>
        <v>0</v>
      </c>
      <c r="BQ31" s="16">
        <f t="shared" si="17"/>
        <v>4</v>
      </c>
      <c r="BR31" s="16">
        <f t="shared" si="18"/>
        <v>0</v>
      </c>
      <c r="BT31" s="16">
        <f t="shared" si="19"/>
        <v>0</v>
      </c>
      <c r="BU31" s="16">
        <f t="shared" si="20"/>
        <v>0</v>
      </c>
      <c r="BV31" s="16">
        <f t="shared" si="21"/>
        <v>0</v>
      </c>
      <c r="BX31" s="16">
        <f t="shared" si="22"/>
        <v>0</v>
      </c>
      <c r="BY31" s="16">
        <f t="shared" si="23"/>
        <v>0</v>
      </c>
      <c r="BZ31" s="16">
        <f t="shared" si="24"/>
        <v>0</v>
      </c>
      <c r="CB31" s="16">
        <f t="shared" si="25"/>
        <v>0</v>
      </c>
      <c r="CC31" s="16">
        <f t="shared" si="26"/>
        <v>0</v>
      </c>
      <c r="CD31" s="16">
        <f t="shared" si="27"/>
        <v>1</v>
      </c>
      <c r="CF31" s="16">
        <f t="shared" si="28"/>
        <v>0</v>
      </c>
      <c r="CG31" s="16">
        <f t="shared" si="29"/>
        <v>0</v>
      </c>
      <c r="CH31" s="16">
        <f t="shared" si="30"/>
        <v>0</v>
      </c>
    </row>
    <row r="32" spans="1:87" s="12" customFormat="1" ht="12.75" thickBot="1" x14ac:dyDescent="0.25">
      <c r="A32" s="79"/>
      <c r="B32" s="8" t="s">
        <v>65</v>
      </c>
      <c r="D32" s="9">
        <f t="shared" si="1"/>
        <v>490</v>
      </c>
      <c r="E32" s="9">
        <f t="shared" si="1"/>
        <v>180000</v>
      </c>
      <c r="F32" s="9">
        <f t="shared" si="1"/>
        <v>0</v>
      </c>
      <c r="H32" s="13">
        <v>500000</v>
      </c>
      <c r="I32" s="13">
        <v>500000</v>
      </c>
      <c r="J32" s="14">
        <v>35000</v>
      </c>
      <c r="L32" s="13">
        <v>744000</v>
      </c>
      <c r="M32" s="14">
        <v>425000</v>
      </c>
      <c r="N32" s="14">
        <v>62000</v>
      </c>
      <c r="P32" s="43">
        <v>490</v>
      </c>
      <c r="Q32" s="36">
        <v>490000</v>
      </c>
      <c r="R32" s="14">
        <v>21800</v>
      </c>
      <c r="T32" s="13">
        <v>570000</v>
      </c>
      <c r="U32" s="14">
        <v>300000</v>
      </c>
      <c r="V32" s="14">
        <v>30000</v>
      </c>
      <c r="X32" s="13">
        <v>580513</v>
      </c>
      <c r="Y32" s="14">
        <v>465048</v>
      </c>
      <c r="Z32" s="14">
        <v>38754</v>
      </c>
      <c r="AB32" s="13">
        <v>668865</v>
      </c>
      <c r="AC32" s="14">
        <v>180000</v>
      </c>
      <c r="AD32" s="14">
        <v>25200</v>
      </c>
      <c r="AF32" s="13">
        <v>430000</v>
      </c>
      <c r="AG32" s="14">
        <v>199000</v>
      </c>
      <c r="AH32" s="14">
        <v>18700</v>
      </c>
      <c r="AJ32" s="13">
        <v>500000</v>
      </c>
      <c r="AK32" s="14">
        <v>285000</v>
      </c>
      <c r="AL32" s="14">
        <v>1000</v>
      </c>
      <c r="AN32" s="13">
        <v>450000</v>
      </c>
      <c r="AO32" s="14">
        <v>300000</v>
      </c>
      <c r="AP32" s="14">
        <v>0</v>
      </c>
      <c r="AR32" s="13">
        <v>700000</v>
      </c>
      <c r="AS32" s="14">
        <v>800000</v>
      </c>
      <c r="AT32" s="14">
        <v>45000</v>
      </c>
      <c r="AV32" s="16">
        <f t="shared" si="2"/>
        <v>0</v>
      </c>
      <c r="AW32" s="16">
        <f t="shared" si="3"/>
        <v>0</v>
      </c>
      <c r="AX32" s="16">
        <f t="shared" si="4"/>
        <v>0</v>
      </c>
      <c r="AZ32" s="16">
        <f t="shared" si="5"/>
        <v>0</v>
      </c>
      <c r="BA32" s="16">
        <f t="shared" si="6"/>
        <v>0</v>
      </c>
      <c r="BB32" s="16">
        <f t="shared" si="7"/>
        <v>0</v>
      </c>
      <c r="BD32" s="16">
        <f t="shared" si="8"/>
        <v>3</v>
      </c>
      <c r="BE32" s="16">
        <f t="shared" si="9"/>
        <v>0</v>
      </c>
      <c r="BF32" s="16">
        <f t="shared" si="10"/>
        <v>0</v>
      </c>
      <c r="BH32" s="16">
        <f t="shared" si="11"/>
        <v>0</v>
      </c>
      <c r="BI32" s="16">
        <f t="shared" si="12"/>
        <v>0</v>
      </c>
      <c r="BJ32" s="16">
        <f t="shared" si="13"/>
        <v>0</v>
      </c>
      <c r="BL32" s="16">
        <f t="shared" si="14"/>
        <v>0</v>
      </c>
      <c r="BM32" s="16">
        <f t="shared" si="15"/>
        <v>0</v>
      </c>
      <c r="BN32" s="16">
        <f t="shared" si="31"/>
        <v>0</v>
      </c>
      <c r="BP32" s="16">
        <f t="shared" si="16"/>
        <v>0</v>
      </c>
      <c r="BQ32" s="16">
        <f t="shared" si="17"/>
        <v>4</v>
      </c>
      <c r="BR32" s="16">
        <f t="shared" si="18"/>
        <v>0</v>
      </c>
      <c r="BT32" s="16">
        <f t="shared" si="19"/>
        <v>0</v>
      </c>
      <c r="BU32" s="16">
        <f t="shared" si="20"/>
        <v>0</v>
      </c>
      <c r="BV32" s="16">
        <f t="shared" si="21"/>
        <v>0</v>
      </c>
      <c r="BX32" s="16">
        <f t="shared" si="22"/>
        <v>0</v>
      </c>
      <c r="BY32" s="16">
        <f t="shared" si="23"/>
        <v>0</v>
      </c>
      <c r="BZ32" s="16">
        <f t="shared" si="24"/>
        <v>0</v>
      </c>
      <c r="CB32" s="16">
        <f t="shared" si="25"/>
        <v>0</v>
      </c>
      <c r="CC32" s="16">
        <f t="shared" si="26"/>
        <v>0</v>
      </c>
      <c r="CD32" s="16">
        <f t="shared" si="27"/>
        <v>1</v>
      </c>
      <c r="CF32" s="16">
        <f t="shared" si="28"/>
        <v>0</v>
      </c>
      <c r="CG32" s="16">
        <f t="shared" si="29"/>
        <v>0</v>
      </c>
      <c r="CH32" s="16">
        <f t="shared" si="30"/>
        <v>0</v>
      </c>
    </row>
    <row r="33" spans="1:86" s="12" customFormat="1" ht="12.75" thickBot="1" x14ac:dyDescent="0.25">
      <c r="A33" s="79"/>
      <c r="B33" s="8" t="s">
        <v>66</v>
      </c>
      <c r="D33" s="9">
        <f t="shared" si="1"/>
        <v>340000</v>
      </c>
      <c r="E33" s="9">
        <f t="shared" si="1"/>
        <v>180000</v>
      </c>
      <c r="F33" s="9">
        <f t="shared" si="1"/>
        <v>0</v>
      </c>
      <c r="H33" s="13">
        <v>573000</v>
      </c>
      <c r="I33" s="13">
        <v>573000</v>
      </c>
      <c r="J33" s="14">
        <v>35000</v>
      </c>
      <c r="L33" s="13">
        <v>859500</v>
      </c>
      <c r="M33" s="14">
        <v>425000</v>
      </c>
      <c r="N33" s="14">
        <v>71625</v>
      </c>
      <c r="P33" s="13">
        <v>340000</v>
      </c>
      <c r="Q33" s="13">
        <v>340000</v>
      </c>
      <c r="R33" s="14">
        <v>21800</v>
      </c>
      <c r="T33" s="13">
        <v>600000</v>
      </c>
      <c r="U33" s="14">
        <v>300000</v>
      </c>
      <c r="V33" s="14">
        <v>30000</v>
      </c>
      <c r="X33" s="13">
        <v>542772</v>
      </c>
      <c r="Y33" s="14">
        <v>465048</v>
      </c>
      <c r="Z33" s="14">
        <v>38754</v>
      </c>
      <c r="AB33" s="13">
        <v>598098</v>
      </c>
      <c r="AC33" s="14">
        <v>180000</v>
      </c>
      <c r="AD33" s="14">
        <v>25200</v>
      </c>
      <c r="AF33" s="13">
        <v>470000</v>
      </c>
      <c r="AG33" s="14">
        <v>199000</v>
      </c>
      <c r="AH33" s="14">
        <v>18700</v>
      </c>
      <c r="AJ33" s="13">
        <v>500000</v>
      </c>
      <c r="AK33" s="14">
        <v>285000</v>
      </c>
      <c r="AL33" s="14">
        <v>1000</v>
      </c>
      <c r="AN33" s="13">
        <v>480000</v>
      </c>
      <c r="AO33" s="14">
        <v>300000</v>
      </c>
      <c r="AP33" s="14">
        <v>0</v>
      </c>
      <c r="AR33" s="13">
        <v>650000</v>
      </c>
      <c r="AS33" s="14">
        <v>800000</v>
      </c>
      <c r="AT33" s="14">
        <v>45000</v>
      </c>
      <c r="AV33" s="16">
        <f t="shared" si="2"/>
        <v>0</v>
      </c>
      <c r="AW33" s="16">
        <f t="shared" si="3"/>
        <v>0</v>
      </c>
      <c r="AX33" s="16">
        <f t="shared" si="4"/>
        <v>0</v>
      </c>
      <c r="AZ33" s="16">
        <f t="shared" si="5"/>
        <v>0</v>
      </c>
      <c r="BA33" s="16">
        <f t="shared" si="6"/>
        <v>0</v>
      </c>
      <c r="BB33" s="16">
        <f t="shared" si="7"/>
        <v>0</v>
      </c>
      <c r="BD33" s="16">
        <f t="shared" si="8"/>
        <v>3</v>
      </c>
      <c r="BE33" s="16">
        <f t="shared" si="9"/>
        <v>0</v>
      </c>
      <c r="BF33" s="16">
        <f t="shared" si="10"/>
        <v>0</v>
      </c>
      <c r="BH33" s="16">
        <f t="shared" si="11"/>
        <v>0</v>
      </c>
      <c r="BI33" s="16">
        <f t="shared" si="12"/>
        <v>0</v>
      </c>
      <c r="BJ33" s="16">
        <f t="shared" si="13"/>
        <v>0</v>
      </c>
      <c r="BL33" s="16">
        <f t="shared" si="14"/>
        <v>0</v>
      </c>
      <c r="BM33" s="16">
        <f t="shared" si="15"/>
        <v>0</v>
      </c>
      <c r="BN33" s="16">
        <f t="shared" si="31"/>
        <v>0</v>
      </c>
      <c r="BP33" s="16">
        <f t="shared" si="16"/>
        <v>0</v>
      </c>
      <c r="BQ33" s="16">
        <f t="shared" si="17"/>
        <v>4</v>
      </c>
      <c r="BR33" s="16">
        <f t="shared" si="18"/>
        <v>0</v>
      </c>
      <c r="BT33" s="16">
        <f t="shared" si="19"/>
        <v>0</v>
      </c>
      <c r="BU33" s="16">
        <f t="shared" si="20"/>
        <v>0</v>
      </c>
      <c r="BV33" s="16">
        <f t="shared" si="21"/>
        <v>0</v>
      </c>
      <c r="BX33" s="16">
        <f t="shared" si="22"/>
        <v>0</v>
      </c>
      <c r="BY33" s="16">
        <f t="shared" si="23"/>
        <v>0</v>
      </c>
      <c r="BZ33" s="16">
        <f t="shared" si="24"/>
        <v>0</v>
      </c>
      <c r="CB33" s="16">
        <f t="shared" si="25"/>
        <v>0</v>
      </c>
      <c r="CC33" s="16">
        <f t="shared" si="26"/>
        <v>0</v>
      </c>
      <c r="CD33" s="16">
        <f t="shared" si="27"/>
        <v>1</v>
      </c>
      <c r="CF33" s="16">
        <f t="shared" si="28"/>
        <v>0</v>
      </c>
      <c r="CG33" s="16">
        <f t="shared" si="29"/>
        <v>0</v>
      </c>
      <c r="CH33" s="16">
        <f t="shared" si="30"/>
        <v>0</v>
      </c>
    </row>
    <row r="34" spans="1:86" s="12" customFormat="1" ht="12.75" thickBot="1" x14ac:dyDescent="0.25">
      <c r="A34" s="79"/>
      <c r="B34" s="8" t="s">
        <v>199</v>
      </c>
      <c r="D34" s="9">
        <f t="shared" si="1"/>
        <v>460000</v>
      </c>
      <c r="E34" s="9">
        <f t="shared" si="1"/>
        <v>180000</v>
      </c>
      <c r="F34" s="9">
        <f t="shared" si="1"/>
        <v>0</v>
      </c>
      <c r="H34" s="13">
        <v>620000</v>
      </c>
      <c r="I34" s="13">
        <v>620000</v>
      </c>
      <c r="J34" s="14">
        <v>35000</v>
      </c>
      <c r="L34" s="13">
        <v>831000</v>
      </c>
      <c r="M34" s="14">
        <v>425000</v>
      </c>
      <c r="N34" s="14">
        <v>69250</v>
      </c>
      <c r="P34" s="13">
        <v>490000</v>
      </c>
      <c r="Q34" s="13">
        <v>490000</v>
      </c>
      <c r="R34" s="14">
        <v>21800</v>
      </c>
      <c r="T34" s="13">
        <v>680000</v>
      </c>
      <c r="U34" s="14">
        <v>300000</v>
      </c>
      <c r="V34" s="14">
        <v>30000</v>
      </c>
      <c r="X34" s="13">
        <v>542772</v>
      </c>
      <c r="Y34" s="14">
        <v>465048</v>
      </c>
      <c r="Z34" s="14">
        <v>38754</v>
      </c>
      <c r="AB34" s="13">
        <v>680000</v>
      </c>
      <c r="AC34" s="14">
        <v>180000</v>
      </c>
      <c r="AD34" s="14">
        <v>25200</v>
      </c>
      <c r="AF34" s="13">
        <v>460000</v>
      </c>
      <c r="AG34" s="14">
        <v>199000</v>
      </c>
      <c r="AH34" s="14">
        <v>18700</v>
      </c>
      <c r="AJ34" s="13">
        <v>530000</v>
      </c>
      <c r="AK34" s="14">
        <v>285000</v>
      </c>
      <c r="AL34" s="14">
        <v>1000</v>
      </c>
      <c r="AN34" s="13">
        <v>480000</v>
      </c>
      <c r="AO34" s="14">
        <v>300000</v>
      </c>
      <c r="AP34" s="14">
        <v>0</v>
      </c>
      <c r="AR34" s="13">
        <v>750000</v>
      </c>
      <c r="AS34" s="14">
        <v>850000</v>
      </c>
      <c r="AT34" s="14">
        <v>45000</v>
      </c>
      <c r="AV34" s="16">
        <f t="shared" si="2"/>
        <v>0</v>
      </c>
      <c r="AW34" s="16">
        <f t="shared" si="3"/>
        <v>0</v>
      </c>
      <c r="AX34" s="16">
        <f t="shared" si="4"/>
        <v>0</v>
      </c>
      <c r="AZ34" s="16">
        <f t="shared" si="5"/>
        <v>0</v>
      </c>
      <c r="BA34" s="16">
        <f t="shared" si="6"/>
        <v>0</v>
      </c>
      <c r="BB34" s="16">
        <f t="shared" si="7"/>
        <v>0</v>
      </c>
      <c r="BD34" s="16">
        <f t="shared" si="8"/>
        <v>0</v>
      </c>
      <c r="BE34" s="16">
        <f t="shared" si="9"/>
        <v>0</v>
      </c>
      <c r="BF34" s="16">
        <f t="shared" si="10"/>
        <v>0</v>
      </c>
      <c r="BH34" s="16">
        <f t="shared" si="11"/>
        <v>0</v>
      </c>
      <c r="BI34" s="16">
        <f t="shared" si="12"/>
        <v>0</v>
      </c>
      <c r="BJ34" s="16">
        <f t="shared" si="13"/>
        <v>0</v>
      </c>
      <c r="BL34" s="16">
        <f t="shared" si="14"/>
        <v>0</v>
      </c>
      <c r="BM34" s="16">
        <f t="shared" si="15"/>
        <v>0</v>
      </c>
      <c r="BN34" s="16">
        <f t="shared" si="31"/>
        <v>0</v>
      </c>
      <c r="BP34" s="16">
        <f t="shared" si="16"/>
        <v>0</v>
      </c>
      <c r="BQ34" s="16">
        <f t="shared" si="17"/>
        <v>4</v>
      </c>
      <c r="BR34" s="16">
        <f t="shared" si="18"/>
        <v>0</v>
      </c>
      <c r="BT34" s="16">
        <f t="shared" si="19"/>
        <v>3</v>
      </c>
      <c r="BU34" s="16">
        <f t="shared" si="20"/>
        <v>0</v>
      </c>
      <c r="BV34" s="16">
        <f t="shared" si="21"/>
        <v>0</v>
      </c>
      <c r="BX34" s="16">
        <f t="shared" si="22"/>
        <v>0</v>
      </c>
      <c r="BY34" s="16">
        <f t="shared" si="23"/>
        <v>0</v>
      </c>
      <c r="BZ34" s="16">
        <f t="shared" si="24"/>
        <v>0</v>
      </c>
      <c r="CB34" s="16">
        <f t="shared" si="25"/>
        <v>0</v>
      </c>
      <c r="CC34" s="16">
        <f t="shared" si="26"/>
        <v>0</v>
      </c>
      <c r="CD34" s="16">
        <f t="shared" si="27"/>
        <v>1</v>
      </c>
      <c r="CF34" s="16">
        <f t="shared" si="28"/>
        <v>0</v>
      </c>
      <c r="CG34" s="16">
        <f t="shared" si="29"/>
        <v>0</v>
      </c>
      <c r="CH34" s="16">
        <f t="shared" si="30"/>
        <v>0</v>
      </c>
    </row>
    <row r="35" spans="1:86" s="12" customFormat="1" ht="12.75" thickBot="1" x14ac:dyDescent="0.25">
      <c r="A35" s="79"/>
      <c r="B35" s="8" t="s">
        <v>67</v>
      </c>
      <c r="D35" s="9">
        <f t="shared" si="1"/>
        <v>350000</v>
      </c>
      <c r="E35" s="9">
        <f t="shared" si="1"/>
        <v>180000</v>
      </c>
      <c r="F35" s="9">
        <f t="shared" si="1"/>
        <v>0</v>
      </c>
      <c r="H35" s="13">
        <v>620000</v>
      </c>
      <c r="I35" s="13">
        <v>620000</v>
      </c>
      <c r="J35" s="14">
        <v>35000</v>
      </c>
      <c r="L35" s="13">
        <v>859500</v>
      </c>
      <c r="M35" s="14">
        <v>425000</v>
      </c>
      <c r="N35" s="14">
        <v>71625</v>
      </c>
      <c r="P35" s="13">
        <v>350000</v>
      </c>
      <c r="Q35" s="13">
        <v>350000</v>
      </c>
      <c r="R35" s="14">
        <v>21800</v>
      </c>
      <c r="T35" s="13">
        <v>580000</v>
      </c>
      <c r="U35" s="14">
        <v>300000</v>
      </c>
      <c r="V35" s="14">
        <v>30000</v>
      </c>
      <c r="X35" s="13">
        <v>580513</v>
      </c>
      <c r="Y35" s="14">
        <v>465048</v>
      </c>
      <c r="Z35" s="14">
        <v>38754</v>
      </c>
      <c r="AB35" s="13">
        <v>640700</v>
      </c>
      <c r="AC35" s="14">
        <v>180000</v>
      </c>
      <c r="AD35" s="14">
        <v>25200</v>
      </c>
      <c r="AF35" s="13">
        <v>470000</v>
      </c>
      <c r="AG35" s="14">
        <v>199000</v>
      </c>
      <c r="AH35" s="14">
        <v>18700</v>
      </c>
      <c r="AJ35" s="13">
        <v>490000</v>
      </c>
      <c r="AK35" s="14">
        <v>285000</v>
      </c>
      <c r="AL35" s="14">
        <v>1000</v>
      </c>
      <c r="AN35" s="13">
        <v>450000</v>
      </c>
      <c r="AO35" s="14">
        <v>300000</v>
      </c>
      <c r="AP35" s="14">
        <v>0</v>
      </c>
      <c r="AR35" s="13">
        <v>800000</v>
      </c>
      <c r="AS35" s="14">
        <v>850000</v>
      </c>
      <c r="AT35" s="14">
        <v>45000</v>
      </c>
      <c r="AV35" s="16">
        <f t="shared" si="2"/>
        <v>0</v>
      </c>
      <c r="AW35" s="16">
        <f t="shared" si="3"/>
        <v>0</v>
      </c>
      <c r="AX35" s="16">
        <f t="shared" si="4"/>
        <v>0</v>
      </c>
      <c r="AZ35" s="16">
        <f t="shared" si="5"/>
        <v>0</v>
      </c>
      <c r="BA35" s="16">
        <f t="shared" si="6"/>
        <v>0</v>
      </c>
      <c r="BB35" s="16">
        <f t="shared" si="7"/>
        <v>0</v>
      </c>
      <c r="BD35" s="16">
        <f t="shared" si="8"/>
        <v>3</v>
      </c>
      <c r="BE35" s="16">
        <f t="shared" si="9"/>
        <v>0</v>
      </c>
      <c r="BF35" s="16">
        <f t="shared" si="10"/>
        <v>0</v>
      </c>
      <c r="BH35" s="16">
        <f t="shared" si="11"/>
        <v>0</v>
      </c>
      <c r="BI35" s="16">
        <f t="shared" si="12"/>
        <v>0</v>
      </c>
      <c r="BJ35" s="16">
        <f t="shared" si="13"/>
        <v>0</v>
      </c>
      <c r="BL35" s="16">
        <f t="shared" si="14"/>
        <v>0</v>
      </c>
      <c r="BM35" s="16">
        <f t="shared" si="15"/>
        <v>0</v>
      </c>
      <c r="BN35" s="16">
        <f t="shared" si="31"/>
        <v>0</v>
      </c>
      <c r="BP35" s="16">
        <f t="shared" si="16"/>
        <v>0</v>
      </c>
      <c r="BQ35" s="16">
        <f t="shared" si="17"/>
        <v>4</v>
      </c>
      <c r="BR35" s="16">
        <f t="shared" si="18"/>
        <v>0</v>
      </c>
      <c r="BT35" s="16">
        <f t="shared" si="19"/>
        <v>0</v>
      </c>
      <c r="BU35" s="16">
        <f t="shared" si="20"/>
        <v>0</v>
      </c>
      <c r="BV35" s="16">
        <f t="shared" si="21"/>
        <v>0</v>
      </c>
      <c r="BX35" s="16">
        <f t="shared" si="22"/>
        <v>0</v>
      </c>
      <c r="BY35" s="16">
        <f t="shared" si="23"/>
        <v>0</v>
      </c>
      <c r="BZ35" s="16">
        <f t="shared" si="24"/>
        <v>0</v>
      </c>
      <c r="CB35" s="16">
        <f t="shared" si="25"/>
        <v>0</v>
      </c>
      <c r="CC35" s="16">
        <f t="shared" si="26"/>
        <v>0</v>
      </c>
      <c r="CD35" s="16">
        <f t="shared" si="27"/>
        <v>1</v>
      </c>
      <c r="CF35" s="16">
        <f t="shared" si="28"/>
        <v>0</v>
      </c>
      <c r="CG35" s="16">
        <f t="shared" si="29"/>
        <v>0</v>
      </c>
      <c r="CH35" s="16">
        <f t="shared" si="30"/>
        <v>0</v>
      </c>
    </row>
    <row r="36" spans="1:86" ht="12.75" thickBot="1" x14ac:dyDescent="0.25">
      <c r="A36" s="79"/>
      <c r="B36" s="7" t="s">
        <v>80</v>
      </c>
      <c r="D36" s="9">
        <f t="shared" si="1"/>
        <v>450000</v>
      </c>
      <c r="E36" s="9">
        <f t="shared" si="1"/>
        <v>180000</v>
      </c>
      <c r="F36" s="9">
        <f t="shared" si="1"/>
        <v>0</v>
      </c>
      <c r="H36" s="13">
        <v>460000</v>
      </c>
      <c r="I36" s="13">
        <v>460000</v>
      </c>
      <c r="J36" s="14">
        <v>35000</v>
      </c>
      <c r="L36" s="13">
        <v>720000</v>
      </c>
      <c r="M36" s="14">
        <v>425000</v>
      </c>
      <c r="N36" s="14">
        <v>60000</v>
      </c>
      <c r="P36" s="13">
        <v>472500</v>
      </c>
      <c r="Q36" s="13">
        <v>472500</v>
      </c>
      <c r="R36" s="14">
        <v>21800</v>
      </c>
      <c r="T36" s="13">
        <v>500000</v>
      </c>
      <c r="U36" s="14">
        <v>300000</v>
      </c>
      <c r="V36" s="14">
        <v>30000</v>
      </c>
      <c r="X36" s="13">
        <v>503803</v>
      </c>
      <c r="Y36" s="14">
        <v>465048</v>
      </c>
      <c r="Z36" s="14">
        <v>38754</v>
      </c>
      <c r="AB36" s="13">
        <v>552552</v>
      </c>
      <c r="AC36" s="14">
        <v>180000</v>
      </c>
      <c r="AD36" s="14">
        <v>25200</v>
      </c>
      <c r="AF36" s="13">
        <v>470000</v>
      </c>
      <c r="AG36" s="14">
        <v>199000</v>
      </c>
      <c r="AH36" s="14">
        <v>18700</v>
      </c>
      <c r="AJ36" s="13">
        <v>490000</v>
      </c>
      <c r="AK36" s="14">
        <v>285000</v>
      </c>
      <c r="AL36" s="14">
        <v>1000</v>
      </c>
      <c r="AN36" s="13">
        <v>450000</v>
      </c>
      <c r="AO36" s="14">
        <v>300000</v>
      </c>
      <c r="AP36" s="14">
        <v>0</v>
      </c>
      <c r="AR36" s="13">
        <v>580000</v>
      </c>
      <c r="AS36" s="14">
        <v>750000</v>
      </c>
      <c r="AT36" s="14">
        <v>45000</v>
      </c>
      <c r="AV36" s="16">
        <f t="shared" si="2"/>
        <v>0</v>
      </c>
      <c r="AW36" s="16">
        <f t="shared" si="3"/>
        <v>0</v>
      </c>
      <c r="AX36" s="16">
        <f t="shared" si="4"/>
        <v>0</v>
      </c>
      <c r="AZ36" s="16">
        <f t="shared" si="5"/>
        <v>0</v>
      </c>
      <c r="BA36" s="16">
        <f t="shared" si="6"/>
        <v>0</v>
      </c>
      <c r="BB36" s="16">
        <f t="shared" si="7"/>
        <v>0</v>
      </c>
      <c r="BD36" s="16">
        <f t="shared" si="8"/>
        <v>0</v>
      </c>
      <c r="BE36" s="16">
        <f t="shared" si="9"/>
        <v>0</v>
      </c>
      <c r="BF36" s="16">
        <f t="shared" si="10"/>
        <v>0</v>
      </c>
      <c r="BH36" s="16">
        <f t="shared" si="11"/>
        <v>0</v>
      </c>
      <c r="BI36" s="16">
        <f t="shared" si="12"/>
        <v>0</v>
      </c>
      <c r="BJ36" s="16">
        <f t="shared" si="13"/>
        <v>0</v>
      </c>
      <c r="BL36" s="16">
        <f t="shared" si="14"/>
        <v>0</v>
      </c>
      <c r="BM36" s="16">
        <f t="shared" si="15"/>
        <v>0</v>
      </c>
      <c r="BN36" s="16">
        <f t="shared" si="31"/>
        <v>0</v>
      </c>
      <c r="BP36" s="16">
        <f t="shared" si="16"/>
        <v>0</v>
      </c>
      <c r="BQ36" s="16">
        <f t="shared" si="17"/>
        <v>4</v>
      </c>
      <c r="BR36" s="16">
        <f t="shared" si="18"/>
        <v>0</v>
      </c>
      <c r="BT36" s="16">
        <f t="shared" si="19"/>
        <v>0</v>
      </c>
      <c r="BU36" s="16">
        <f t="shared" si="20"/>
        <v>0</v>
      </c>
      <c r="BV36" s="16">
        <f t="shared" si="21"/>
        <v>0</v>
      </c>
      <c r="BX36" s="16">
        <f t="shared" si="22"/>
        <v>0</v>
      </c>
      <c r="BY36" s="16">
        <f t="shared" si="23"/>
        <v>0</v>
      </c>
      <c r="BZ36" s="16">
        <f t="shared" si="24"/>
        <v>0</v>
      </c>
      <c r="CB36" s="16">
        <f t="shared" si="25"/>
        <v>3</v>
      </c>
      <c r="CC36" s="16">
        <f t="shared" si="26"/>
        <v>0</v>
      </c>
      <c r="CD36" s="16">
        <f t="shared" si="27"/>
        <v>1</v>
      </c>
      <c r="CF36" s="16">
        <f t="shared" si="28"/>
        <v>0</v>
      </c>
      <c r="CG36" s="16">
        <f t="shared" si="29"/>
        <v>0</v>
      </c>
      <c r="CH36" s="16">
        <f t="shared" si="30"/>
        <v>0</v>
      </c>
    </row>
    <row r="37" spans="1:86" ht="12.75" thickBot="1" x14ac:dyDescent="0.25">
      <c r="A37" s="79"/>
      <c r="B37" s="7" t="s">
        <v>81</v>
      </c>
      <c r="D37" s="9">
        <f t="shared" si="1"/>
        <v>286200</v>
      </c>
      <c r="E37" s="9">
        <f t="shared" si="1"/>
        <v>180000</v>
      </c>
      <c r="F37" s="9">
        <f t="shared" si="1"/>
        <v>0</v>
      </c>
      <c r="H37" s="13">
        <v>354000</v>
      </c>
      <c r="I37" s="13">
        <v>354000</v>
      </c>
      <c r="J37" s="14">
        <v>35000</v>
      </c>
      <c r="L37" s="13">
        <v>531000</v>
      </c>
      <c r="M37" s="14">
        <v>425000</v>
      </c>
      <c r="N37" s="14">
        <v>44250</v>
      </c>
      <c r="P37" s="13">
        <v>286200</v>
      </c>
      <c r="Q37" s="13">
        <v>286200</v>
      </c>
      <c r="R37" s="14">
        <v>21800</v>
      </c>
      <c r="T37" s="13">
        <v>390000</v>
      </c>
      <c r="U37" s="14">
        <v>300000</v>
      </c>
      <c r="V37" s="14">
        <v>30000</v>
      </c>
      <c r="X37" s="13">
        <v>503803</v>
      </c>
      <c r="Y37" s="14">
        <v>465048</v>
      </c>
      <c r="Z37" s="14">
        <v>38754</v>
      </c>
      <c r="AB37" s="13">
        <v>370000</v>
      </c>
      <c r="AC37" s="14">
        <v>180000</v>
      </c>
      <c r="AD37" s="14">
        <v>25200</v>
      </c>
      <c r="AF37" s="13">
        <v>350000</v>
      </c>
      <c r="AG37" s="14">
        <v>199000</v>
      </c>
      <c r="AH37" s="14">
        <v>18700</v>
      </c>
      <c r="AJ37" s="13">
        <v>295000</v>
      </c>
      <c r="AK37" s="14">
        <v>285000</v>
      </c>
      <c r="AL37" s="14">
        <v>1000</v>
      </c>
      <c r="AN37" s="13">
        <v>400000</v>
      </c>
      <c r="AO37" s="14">
        <v>300000</v>
      </c>
      <c r="AP37" s="14">
        <v>0</v>
      </c>
      <c r="AR37" s="13">
        <v>398000</v>
      </c>
      <c r="AS37" s="14">
        <v>660000</v>
      </c>
      <c r="AT37" s="14">
        <v>45000</v>
      </c>
      <c r="AV37" s="16">
        <f t="shared" si="2"/>
        <v>0</v>
      </c>
      <c r="AW37" s="16">
        <f t="shared" si="3"/>
        <v>0</v>
      </c>
      <c r="AX37" s="16">
        <f t="shared" si="4"/>
        <v>0</v>
      </c>
      <c r="AZ37" s="16">
        <f t="shared" si="5"/>
        <v>0</v>
      </c>
      <c r="BA37" s="16">
        <f t="shared" si="6"/>
        <v>0</v>
      </c>
      <c r="BB37" s="16">
        <f t="shared" si="7"/>
        <v>0</v>
      </c>
      <c r="BD37" s="16">
        <f t="shared" si="8"/>
        <v>3</v>
      </c>
      <c r="BE37" s="16">
        <f t="shared" si="9"/>
        <v>0</v>
      </c>
      <c r="BF37" s="16">
        <f t="shared" si="10"/>
        <v>0</v>
      </c>
      <c r="BH37" s="16">
        <f t="shared" si="11"/>
        <v>0</v>
      </c>
      <c r="BI37" s="16">
        <f t="shared" si="12"/>
        <v>0</v>
      </c>
      <c r="BJ37" s="16">
        <f t="shared" si="13"/>
        <v>0</v>
      </c>
      <c r="BL37" s="16">
        <f t="shared" si="14"/>
        <v>0</v>
      </c>
      <c r="BM37" s="16">
        <f t="shared" si="15"/>
        <v>0</v>
      </c>
      <c r="BN37" s="16">
        <f t="shared" si="31"/>
        <v>0</v>
      </c>
      <c r="BP37" s="16">
        <f t="shared" si="16"/>
        <v>0</v>
      </c>
      <c r="BQ37" s="16">
        <f t="shared" si="17"/>
        <v>4</v>
      </c>
      <c r="BR37" s="16">
        <f t="shared" si="18"/>
        <v>0</v>
      </c>
      <c r="BT37" s="16">
        <f t="shared" si="19"/>
        <v>0</v>
      </c>
      <c r="BU37" s="16">
        <f t="shared" si="20"/>
        <v>0</v>
      </c>
      <c r="BV37" s="16">
        <f t="shared" si="21"/>
        <v>0</v>
      </c>
      <c r="BX37" s="16">
        <f t="shared" si="22"/>
        <v>0</v>
      </c>
      <c r="BY37" s="16">
        <f t="shared" si="23"/>
        <v>0</v>
      </c>
      <c r="BZ37" s="16">
        <f t="shared" si="24"/>
        <v>0</v>
      </c>
      <c r="CB37" s="16">
        <f t="shared" si="25"/>
        <v>0</v>
      </c>
      <c r="CC37" s="16">
        <f t="shared" si="26"/>
        <v>0</v>
      </c>
      <c r="CD37" s="16">
        <f t="shared" si="27"/>
        <v>1</v>
      </c>
      <c r="CF37" s="16">
        <f t="shared" si="28"/>
        <v>0</v>
      </c>
      <c r="CG37" s="16">
        <f t="shared" si="29"/>
        <v>0</v>
      </c>
      <c r="CH37" s="16">
        <f t="shared" si="30"/>
        <v>0</v>
      </c>
    </row>
    <row r="38" spans="1:86" ht="12.75" thickBot="1" x14ac:dyDescent="0.25">
      <c r="A38" s="79"/>
      <c r="B38" s="7" t="s">
        <v>82</v>
      </c>
      <c r="D38" s="9">
        <f t="shared" si="1"/>
        <v>333000</v>
      </c>
      <c r="E38" s="9">
        <f t="shared" si="1"/>
        <v>180000</v>
      </c>
      <c r="F38" s="9">
        <f t="shared" si="1"/>
        <v>0</v>
      </c>
      <c r="H38" s="13">
        <v>460000</v>
      </c>
      <c r="I38" s="13">
        <v>460000</v>
      </c>
      <c r="J38" s="14">
        <v>35000</v>
      </c>
      <c r="L38" s="13">
        <v>658500</v>
      </c>
      <c r="M38" s="14">
        <v>425000</v>
      </c>
      <c r="N38" s="14">
        <v>54875</v>
      </c>
      <c r="P38" s="13">
        <v>333000</v>
      </c>
      <c r="Q38" s="13">
        <v>333000</v>
      </c>
      <c r="R38" s="14">
        <v>21800</v>
      </c>
      <c r="T38" s="13">
        <v>450000</v>
      </c>
      <c r="U38" s="14">
        <v>300000</v>
      </c>
      <c r="V38" s="14">
        <v>30000</v>
      </c>
      <c r="X38" s="13">
        <v>503803</v>
      </c>
      <c r="Y38" s="14">
        <v>465048</v>
      </c>
      <c r="Z38" s="14">
        <v>38754</v>
      </c>
      <c r="AB38" s="13">
        <v>493521</v>
      </c>
      <c r="AC38" s="14">
        <v>180000</v>
      </c>
      <c r="AD38" s="14">
        <v>25200</v>
      </c>
      <c r="AF38" s="13">
        <v>420000</v>
      </c>
      <c r="AG38" s="14">
        <v>199000</v>
      </c>
      <c r="AH38" s="14">
        <v>18700</v>
      </c>
      <c r="AJ38" s="13">
        <v>470000</v>
      </c>
      <c r="AK38" s="14">
        <v>285000</v>
      </c>
      <c r="AL38" s="14">
        <v>1000</v>
      </c>
      <c r="AN38" s="13">
        <v>400000</v>
      </c>
      <c r="AO38" s="14">
        <v>300000</v>
      </c>
      <c r="AP38" s="14">
        <v>0</v>
      </c>
      <c r="AR38" s="13">
        <v>650000</v>
      </c>
      <c r="AS38" s="14">
        <v>750000</v>
      </c>
      <c r="AT38" s="14">
        <v>45000</v>
      </c>
      <c r="AV38" s="16">
        <f t="shared" si="2"/>
        <v>0</v>
      </c>
      <c r="AW38" s="16">
        <f t="shared" si="3"/>
        <v>0</v>
      </c>
      <c r="AX38" s="16">
        <f t="shared" si="4"/>
        <v>0</v>
      </c>
      <c r="AZ38" s="16">
        <f t="shared" si="5"/>
        <v>0</v>
      </c>
      <c r="BA38" s="16">
        <f t="shared" si="6"/>
        <v>0</v>
      </c>
      <c r="BB38" s="16">
        <f t="shared" si="7"/>
        <v>0</v>
      </c>
      <c r="BD38" s="16">
        <f t="shared" si="8"/>
        <v>3</v>
      </c>
      <c r="BE38" s="16">
        <f t="shared" si="9"/>
        <v>0</v>
      </c>
      <c r="BF38" s="16">
        <f t="shared" si="10"/>
        <v>0</v>
      </c>
      <c r="BH38" s="16">
        <f t="shared" si="11"/>
        <v>0</v>
      </c>
      <c r="BI38" s="16">
        <f t="shared" si="12"/>
        <v>0</v>
      </c>
      <c r="BJ38" s="16">
        <f t="shared" si="13"/>
        <v>0</v>
      </c>
      <c r="BL38" s="16">
        <f t="shared" si="14"/>
        <v>0</v>
      </c>
      <c r="BM38" s="16">
        <f t="shared" si="15"/>
        <v>0</v>
      </c>
      <c r="BN38" s="16">
        <f t="shared" si="31"/>
        <v>0</v>
      </c>
      <c r="BP38" s="16">
        <f t="shared" si="16"/>
        <v>0</v>
      </c>
      <c r="BQ38" s="16">
        <f t="shared" si="17"/>
        <v>4</v>
      </c>
      <c r="BR38" s="16">
        <f t="shared" si="18"/>
        <v>0</v>
      </c>
      <c r="BT38" s="16">
        <f t="shared" si="19"/>
        <v>0</v>
      </c>
      <c r="BU38" s="16">
        <f t="shared" si="20"/>
        <v>0</v>
      </c>
      <c r="BV38" s="16">
        <f t="shared" si="21"/>
        <v>0</v>
      </c>
      <c r="BX38" s="16">
        <f t="shared" si="22"/>
        <v>0</v>
      </c>
      <c r="BY38" s="16">
        <f t="shared" si="23"/>
        <v>0</v>
      </c>
      <c r="BZ38" s="16">
        <f t="shared" si="24"/>
        <v>0</v>
      </c>
      <c r="CB38" s="16">
        <f t="shared" si="25"/>
        <v>0</v>
      </c>
      <c r="CC38" s="16">
        <f t="shared" si="26"/>
        <v>0</v>
      </c>
      <c r="CD38" s="16">
        <f t="shared" si="27"/>
        <v>1</v>
      </c>
      <c r="CF38" s="16">
        <f t="shared" si="28"/>
        <v>0</v>
      </c>
      <c r="CG38" s="16">
        <f t="shared" si="29"/>
        <v>0</v>
      </c>
      <c r="CH38" s="16">
        <f t="shared" si="30"/>
        <v>0</v>
      </c>
    </row>
    <row r="39" spans="1:86" ht="12.75" thickBot="1" x14ac:dyDescent="0.25">
      <c r="A39" s="79"/>
      <c r="B39" s="8" t="s">
        <v>83</v>
      </c>
      <c r="D39" s="9">
        <f t="shared" si="1"/>
        <v>286200</v>
      </c>
      <c r="E39" s="9">
        <f t="shared" si="1"/>
        <v>180000</v>
      </c>
      <c r="F39" s="9">
        <f t="shared" si="1"/>
        <v>0</v>
      </c>
      <c r="H39" s="13">
        <v>398000</v>
      </c>
      <c r="I39" s="13">
        <v>398000</v>
      </c>
      <c r="J39" s="14">
        <v>35000</v>
      </c>
      <c r="L39" s="13">
        <v>625500</v>
      </c>
      <c r="M39" s="14">
        <v>425000</v>
      </c>
      <c r="N39" s="14">
        <v>54375</v>
      </c>
      <c r="P39" s="13">
        <v>286200</v>
      </c>
      <c r="Q39" s="13">
        <v>286200</v>
      </c>
      <c r="R39" s="14">
        <v>21800</v>
      </c>
      <c r="T39" s="13">
        <v>480000</v>
      </c>
      <c r="U39" s="14">
        <v>300000</v>
      </c>
      <c r="V39" s="14">
        <v>30000</v>
      </c>
      <c r="X39" s="13">
        <v>503803</v>
      </c>
      <c r="Y39" s="14">
        <v>465048</v>
      </c>
      <c r="Z39" s="14">
        <v>38754</v>
      </c>
      <c r="AB39" s="13">
        <v>415000</v>
      </c>
      <c r="AC39" s="14">
        <v>180000</v>
      </c>
      <c r="AD39" s="14">
        <v>25200</v>
      </c>
      <c r="AF39" s="13">
        <v>420000</v>
      </c>
      <c r="AG39" s="14">
        <v>199000</v>
      </c>
      <c r="AH39" s="14">
        <v>18700</v>
      </c>
      <c r="AJ39" s="13">
        <v>400000</v>
      </c>
      <c r="AK39" s="14">
        <v>285000</v>
      </c>
      <c r="AL39" s="14">
        <v>1000</v>
      </c>
      <c r="AN39" s="13">
        <v>400000</v>
      </c>
      <c r="AO39" s="14">
        <v>300000</v>
      </c>
      <c r="AP39" s="14">
        <v>0</v>
      </c>
      <c r="AR39" s="13">
        <v>480000</v>
      </c>
      <c r="AS39" s="14">
        <v>660000</v>
      </c>
      <c r="AT39" s="14">
        <v>45000</v>
      </c>
      <c r="AV39" s="16">
        <f t="shared" si="2"/>
        <v>0</v>
      </c>
      <c r="AW39" s="16">
        <f t="shared" si="3"/>
        <v>0</v>
      </c>
      <c r="AX39" s="16">
        <f t="shared" si="4"/>
        <v>0</v>
      </c>
      <c r="AZ39" s="16">
        <f t="shared" si="5"/>
        <v>0</v>
      </c>
      <c r="BA39" s="16">
        <f t="shared" si="6"/>
        <v>0</v>
      </c>
      <c r="BB39" s="16">
        <f t="shared" si="7"/>
        <v>0</v>
      </c>
      <c r="BD39" s="16">
        <f t="shared" si="8"/>
        <v>3</v>
      </c>
      <c r="BE39" s="16">
        <f t="shared" si="9"/>
        <v>0</v>
      </c>
      <c r="BF39" s="16">
        <f t="shared" si="10"/>
        <v>0</v>
      </c>
      <c r="BH39" s="16">
        <f t="shared" si="11"/>
        <v>0</v>
      </c>
      <c r="BI39" s="16">
        <f t="shared" si="12"/>
        <v>0</v>
      </c>
      <c r="BJ39" s="16">
        <f t="shared" si="13"/>
        <v>0</v>
      </c>
      <c r="BL39" s="16">
        <f t="shared" si="14"/>
        <v>0</v>
      </c>
      <c r="BM39" s="16">
        <f t="shared" si="15"/>
        <v>0</v>
      </c>
      <c r="BN39" s="16">
        <f t="shared" si="31"/>
        <v>0</v>
      </c>
      <c r="BP39" s="16">
        <f t="shared" si="16"/>
        <v>0</v>
      </c>
      <c r="BQ39" s="16">
        <f t="shared" si="17"/>
        <v>4</v>
      </c>
      <c r="BR39" s="16">
        <f t="shared" si="18"/>
        <v>0</v>
      </c>
      <c r="BT39" s="16">
        <f t="shared" si="19"/>
        <v>0</v>
      </c>
      <c r="BU39" s="16">
        <f t="shared" si="20"/>
        <v>0</v>
      </c>
      <c r="BV39" s="16">
        <f t="shared" si="21"/>
        <v>0</v>
      </c>
      <c r="BX39" s="16">
        <f t="shared" si="22"/>
        <v>0</v>
      </c>
      <c r="BY39" s="16">
        <f t="shared" si="23"/>
        <v>0</v>
      </c>
      <c r="BZ39" s="16">
        <f t="shared" si="24"/>
        <v>0</v>
      </c>
      <c r="CB39" s="16">
        <f t="shared" si="25"/>
        <v>0</v>
      </c>
      <c r="CC39" s="16">
        <f t="shared" si="26"/>
        <v>0</v>
      </c>
      <c r="CD39" s="16">
        <f t="shared" si="27"/>
        <v>1</v>
      </c>
      <c r="CF39" s="16">
        <f t="shared" si="28"/>
        <v>0</v>
      </c>
      <c r="CG39" s="16">
        <f t="shared" si="29"/>
        <v>0</v>
      </c>
      <c r="CH39" s="16">
        <f t="shared" si="30"/>
        <v>0</v>
      </c>
    </row>
    <row r="40" spans="1:86" s="12" customFormat="1" ht="12.75" thickBot="1" x14ac:dyDescent="0.25">
      <c r="A40" s="79" t="s">
        <v>84</v>
      </c>
      <c r="B40" s="8" t="s">
        <v>85</v>
      </c>
      <c r="D40" s="9">
        <f t="shared" si="1"/>
        <v>220000</v>
      </c>
      <c r="E40" s="9">
        <f t="shared" si="1"/>
        <v>180000</v>
      </c>
      <c r="F40" s="9">
        <f t="shared" si="1"/>
        <v>0</v>
      </c>
      <c r="H40" s="13">
        <v>345000</v>
      </c>
      <c r="I40" s="13">
        <v>345000</v>
      </c>
      <c r="J40" s="14">
        <v>35000</v>
      </c>
      <c r="L40" s="13">
        <v>517500</v>
      </c>
      <c r="M40" s="14">
        <v>410000</v>
      </c>
      <c r="N40" s="14">
        <v>43125</v>
      </c>
      <c r="P40" s="13">
        <v>286200</v>
      </c>
      <c r="Q40" s="13">
        <v>286200</v>
      </c>
      <c r="R40" s="14">
        <v>21800</v>
      </c>
      <c r="T40" s="13">
        <v>360000</v>
      </c>
      <c r="U40" s="14">
        <v>300000</v>
      </c>
      <c r="V40" s="14">
        <v>30000</v>
      </c>
      <c r="X40" s="13">
        <v>503803</v>
      </c>
      <c r="Y40" s="14">
        <v>465048</v>
      </c>
      <c r="Z40" s="14">
        <v>38754</v>
      </c>
      <c r="AB40" s="13">
        <v>363721</v>
      </c>
      <c r="AC40" s="14">
        <v>180000</v>
      </c>
      <c r="AD40" s="14">
        <v>25200</v>
      </c>
      <c r="AF40" s="13">
        <v>220000</v>
      </c>
      <c r="AG40" s="14">
        <v>199000</v>
      </c>
      <c r="AH40" s="14">
        <v>18700</v>
      </c>
      <c r="AJ40" s="13">
        <v>300000</v>
      </c>
      <c r="AK40" s="14">
        <v>285000</v>
      </c>
      <c r="AL40" s="14">
        <v>1000</v>
      </c>
      <c r="AN40" s="13">
        <v>280000</v>
      </c>
      <c r="AO40" s="14">
        <v>280000</v>
      </c>
      <c r="AP40" s="14">
        <v>0</v>
      </c>
      <c r="AR40" s="13">
        <v>410000</v>
      </c>
      <c r="AS40" s="14">
        <v>660000</v>
      </c>
      <c r="AT40" s="14">
        <v>45000</v>
      </c>
      <c r="AV40" s="16">
        <f t="shared" si="2"/>
        <v>0</v>
      </c>
      <c r="AW40" s="16">
        <f t="shared" si="3"/>
        <v>0</v>
      </c>
      <c r="AX40" s="16">
        <f t="shared" si="4"/>
        <v>0</v>
      </c>
      <c r="AZ40" s="16">
        <f t="shared" si="5"/>
        <v>0</v>
      </c>
      <c r="BA40" s="16">
        <f t="shared" si="6"/>
        <v>0</v>
      </c>
      <c r="BB40" s="16">
        <f t="shared" si="7"/>
        <v>0</v>
      </c>
      <c r="BD40" s="16">
        <f t="shared" si="8"/>
        <v>0</v>
      </c>
      <c r="BE40" s="16">
        <f t="shared" si="9"/>
        <v>0</v>
      </c>
      <c r="BF40" s="16">
        <f t="shared" si="10"/>
        <v>0</v>
      </c>
      <c r="BH40" s="16">
        <f t="shared" si="11"/>
        <v>0</v>
      </c>
      <c r="BI40" s="16">
        <f t="shared" si="12"/>
        <v>0</v>
      </c>
      <c r="BJ40" s="16">
        <f t="shared" si="13"/>
        <v>0</v>
      </c>
      <c r="BL40" s="16">
        <f t="shared" si="14"/>
        <v>0</v>
      </c>
      <c r="BM40" s="16">
        <f t="shared" si="15"/>
        <v>0</v>
      </c>
      <c r="BN40" s="16">
        <f t="shared" si="31"/>
        <v>0</v>
      </c>
      <c r="BP40" s="16">
        <f t="shared" si="16"/>
        <v>0</v>
      </c>
      <c r="BQ40" s="16">
        <f t="shared" si="17"/>
        <v>4</v>
      </c>
      <c r="BR40" s="16">
        <f t="shared" si="18"/>
        <v>0</v>
      </c>
      <c r="BT40" s="16">
        <f t="shared" si="19"/>
        <v>3</v>
      </c>
      <c r="BU40" s="16">
        <f t="shared" si="20"/>
        <v>0</v>
      </c>
      <c r="BV40" s="16">
        <f t="shared" si="21"/>
        <v>0</v>
      </c>
      <c r="BX40" s="16">
        <f t="shared" si="22"/>
        <v>0</v>
      </c>
      <c r="BY40" s="16">
        <f t="shared" si="23"/>
        <v>0</v>
      </c>
      <c r="BZ40" s="16">
        <f t="shared" si="24"/>
        <v>0</v>
      </c>
      <c r="CB40" s="16">
        <f t="shared" si="25"/>
        <v>0</v>
      </c>
      <c r="CC40" s="16">
        <f t="shared" si="26"/>
        <v>0</v>
      </c>
      <c r="CD40" s="16">
        <f t="shared" si="27"/>
        <v>1</v>
      </c>
      <c r="CF40" s="16">
        <f t="shared" si="28"/>
        <v>0</v>
      </c>
      <c r="CG40" s="16">
        <f t="shared" si="29"/>
        <v>0</v>
      </c>
      <c r="CH40" s="16">
        <f t="shared" si="30"/>
        <v>0</v>
      </c>
    </row>
    <row r="41" spans="1:86" ht="12.75" thickBot="1" x14ac:dyDescent="0.25">
      <c r="A41" s="79"/>
      <c r="B41" s="7" t="s">
        <v>86</v>
      </c>
      <c r="D41" s="9">
        <f t="shared" si="1"/>
        <v>250000</v>
      </c>
      <c r="E41" s="9">
        <f t="shared" si="1"/>
        <v>180000</v>
      </c>
      <c r="F41" s="9">
        <f t="shared" si="1"/>
        <v>0</v>
      </c>
      <c r="H41" s="13">
        <v>360000</v>
      </c>
      <c r="I41" s="13">
        <v>360000</v>
      </c>
      <c r="J41" s="14">
        <v>35000</v>
      </c>
      <c r="L41" s="13">
        <v>474000</v>
      </c>
      <c r="M41" s="14">
        <v>410000</v>
      </c>
      <c r="N41" s="14">
        <v>39500</v>
      </c>
      <c r="P41" s="13">
        <v>286200</v>
      </c>
      <c r="Q41" s="13">
        <v>286200</v>
      </c>
      <c r="R41" s="14">
        <v>21800</v>
      </c>
      <c r="T41" s="13">
        <v>370000</v>
      </c>
      <c r="U41" s="14">
        <v>300000</v>
      </c>
      <c r="V41" s="14">
        <v>30000</v>
      </c>
      <c r="X41" s="13">
        <v>503803</v>
      </c>
      <c r="Y41" s="14">
        <v>465048</v>
      </c>
      <c r="Z41" s="14">
        <v>38754</v>
      </c>
      <c r="AB41" s="13">
        <v>395000</v>
      </c>
      <c r="AC41" s="14">
        <v>180000</v>
      </c>
      <c r="AD41" s="14">
        <v>25200</v>
      </c>
      <c r="AF41" s="13">
        <v>250000</v>
      </c>
      <c r="AG41" s="14">
        <v>199000</v>
      </c>
      <c r="AH41" s="14">
        <v>18700</v>
      </c>
      <c r="AJ41" s="13">
        <v>330000</v>
      </c>
      <c r="AK41" s="14">
        <v>285000</v>
      </c>
      <c r="AL41" s="14">
        <v>1000</v>
      </c>
      <c r="AN41" s="13">
        <v>320000</v>
      </c>
      <c r="AO41" s="14">
        <v>280000</v>
      </c>
      <c r="AP41" s="14">
        <v>0</v>
      </c>
      <c r="AR41" s="13">
        <v>389000</v>
      </c>
      <c r="AS41" s="14">
        <v>650000</v>
      </c>
      <c r="AT41" s="14">
        <v>45000</v>
      </c>
      <c r="AV41" s="16">
        <f t="shared" si="2"/>
        <v>0</v>
      </c>
      <c r="AW41" s="16">
        <f t="shared" si="3"/>
        <v>0</v>
      </c>
      <c r="AX41" s="16">
        <f t="shared" si="4"/>
        <v>0</v>
      </c>
      <c r="AZ41" s="16">
        <f t="shared" si="5"/>
        <v>0</v>
      </c>
      <c r="BA41" s="16">
        <f t="shared" si="6"/>
        <v>0</v>
      </c>
      <c r="BB41" s="16">
        <f t="shared" si="7"/>
        <v>0</v>
      </c>
      <c r="BD41" s="16">
        <f t="shared" si="8"/>
        <v>0</v>
      </c>
      <c r="BE41" s="16">
        <f t="shared" si="9"/>
        <v>0</v>
      </c>
      <c r="BF41" s="16">
        <f t="shared" si="10"/>
        <v>0</v>
      </c>
      <c r="BH41" s="16">
        <f t="shared" si="11"/>
        <v>0</v>
      </c>
      <c r="BI41" s="16">
        <f t="shared" si="12"/>
        <v>0</v>
      </c>
      <c r="BJ41" s="16">
        <f t="shared" si="13"/>
        <v>0</v>
      </c>
      <c r="BL41" s="16">
        <f t="shared" si="14"/>
        <v>0</v>
      </c>
      <c r="BM41" s="16">
        <f t="shared" si="15"/>
        <v>0</v>
      </c>
      <c r="BN41" s="16">
        <f t="shared" si="31"/>
        <v>0</v>
      </c>
      <c r="BP41" s="16">
        <f t="shared" si="16"/>
        <v>0</v>
      </c>
      <c r="BQ41" s="16">
        <f t="shared" si="17"/>
        <v>4</v>
      </c>
      <c r="BR41" s="16">
        <f t="shared" si="18"/>
        <v>0</v>
      </c>
      <c r="BT41" s="16">
        <f t="shared" si="19"/>
        <v>3</v>
      </c>
      <c r="BU41" s="16">
        <f t="shared" si="20"/>
        <v>0</v>
      </c>
      <c r="BV41" s="16">
        <f t="shared" si="21"/>
        <v>0</v>
      </c>
      <c r="BX41" s="16">
        <f t="shared" si="22"/>
        <v>0</v>
      </c>
      <c r="BY41" s="16">
        <f t="shared" si="23"/>
        <v>0</v>
      </c>
      <c r="BZ41" s="16">
        <f t="shared" si="24"/>
        <v>0</v>
      </c>
      <c r="CB41" s="16">
        <f t="shared" si="25"/>
        <v>0</v>
      </c>
      <c r="CC41" s="16">
        <f t="shared" si="26"/>
        <v>0</v>
      </c>
      <c r="CD41" s="16">
        <f t="shared" si="27"/>
        <v>1</v>
      </c>
      <c r="CF41" s="16">
        <f t="shared" si="28"/>
        <v>0</v>
      </c>
      <c r="CG41" s="16">
        <f t="shared" si="29"/>
        <v>0</v>
      </c>
      <c r="CH41" s="16">
        <f t="shared" si="30"/>
        <v>0</v>
      </c>
    </row>
    <row r="42" spans="1:86" ht="12.75" thickBot="1" x14ac:dyDescent="0.25">
      <c r="A42" s="79"/>
      <c r="B42" s="7" t="s">
        <v>87</v>
      </c>
      <c r="D42" s="9">
        <f t="shared" si="1"/>
        <v>200000</v>
      </c>
      <c r="E42" s="9">
        <f t="shared" si="1"/>
        <v>180000</v>
      </c>
      <c r="F42" s="9">
        <f t="shared" si="1"/>
        <v>0</v>
      </c>
      <c r="H42" s="13">
        <v>278000</v>
      </c>
      <c r="I42" s="13">
        <v>278000</v>
      </c>
      <c r="J42" s="14">
        <v>35000</v>
      </c>
      <c r="L42" s="13">
        <v>397500</v>
      </c>
      <c r="M42" s="14">
        <v>410000</v>
      </c>
      <c r="N42" s="14">
        <v>33125</v>
      </c>
      <c r="P42" s="13">
        <v>286200</v>
      </c>
      <c r="Q42" s="13">
        <v>286200</v>
      </c>
      <c r="R42" s="14">
        <v>21800</v>
      </c>
      <c r="T42" s="13">
        <v>340000</v>
      </c>
      <c r="U42" s="14">
        <v>300000</v>
      </c>
      <c r="V42" s="14">
        <v>30000</v>
      </c>
      <c r="X42" s="13">
        <v>503803</v>
      </c>
      <c r="Y42" s="14">
        <v>465048</v>
      </c>
      <c r="Z42" s="14">
        <v>38754</v>
      </c>
      <c r="AB42" s="13">
        <v>280824</v>
      </c>
      <c r="AC42" s="14">
        <v>180000</v>
      </c>
      <c r="AD42" s="14">
        <v>25200</v>
      </c>
      <c r="AF42" s="13">
        <v>200000</v>
      </c>
      <c r="AG42" s="14">
        <v>199000</v>
      </c>
      <c r="AH42" s="14">
        <v>18700</v>
      </c>
      <c r="AJ42" s="13">
        <v>290000</v>
      </c>
      <c r="AK42" s="14">
        <v>285000</v>
      </c>
      <c r="AL42" s="14">
        <v>1000</v>
      </c>
      <c r="AN42" s="13">
        <v>250000</v>
      </c>
      <c r="AO42" s="14">
        <v>250000</v>
      </c>
      <c r="AP42" s="14">
        <v>0</v>
      </c>
      <c r="AR42" s="13">
        <v>339000</v>
      </c>
      <c r="AS42" s="14">
        <v>650000</v>
      </c>
      <c r="AT42" s="14">
        <v>45000</v>
      </c>
      <c r="AV42" s="16">
        <f t="shared" si="2"/>
        <v>0</v>
      </c>
      <c r="AW42" s="16">
        <f t="shared" si="3"/>
        <v>0</v>
      </c>
      <c r="AX42" s="16">
        <f t="shared" si="4"/>
        <v>0</v>
      </c>
      <c r="AZ42" s="16">
        <f t="shared" si="5"/>
        <v>0</v>
      </c>
      <c r="BA42" s="16">
        <f t="shared" si="6"/>
        <v>0</v>
      </c>
      <c r="BB42" s="16">
        <f t="shared" si="7"/>
        <v>0</v>
      </c>
      <c r="BD42" s="16">
        <f t="shared" si="8"/>
        <v>0</v>
      </c>
      <c r="BE42" s="16">
        <f t="shared" si="9"/>
        <v>0</v>
      </c>
      <c r="BF42" s="16">
        <f t="shared" si="10"/>
        <v>0</v>
      </c>
      <c r="BH42" s="16">
        <f t="shared" si="11"/>
        <v>0</v>
      </c>
      <c r="BI42" s="16">
        <f t="shared" si="12"/>
        <v>0</v>
      </c>
      <c r="BJ42" s="16">
        <f t="shared" si="13"/>
        <v>0</v>
      </c>
      <c r="BL42" s="16">
        <f t="shared" si="14"/>
        <v>0</v>
      </c>
      <c r="BM42" s="16">
        <f t="shared" si="15"/>
        <v>0</v>
      </c>
      <c r="BN42" s="16">
        <f t="shared" si="31"/>
        <v>0</v>
      </c>
      <c r="BP42" s="16">
        <f t="shared" si="16"/>
        <v>0</v>
      </c>
      <c r="BQ42" s="16">
        <f t="shared" si="17"/>
        <v>4</v>
      </c>
      <c r="BR42" s="16">
        <f t="shared" si="18"/>
        <v>0</v>
      </c>
      <c r="BT42" s="16">
        <f t="shared" si="19"/>
        <v>3</v>
      </c>
      <c r="BU42" s="16">
        <f t="shared" si="20"/>
        <v>0</v>
      </c>
      <c r="BV42" s="16">
        <f t="shared" si="21"/>
        <v>0</v>
      </c>
      <c r="BX42" s="16">
        <f t="shared" si="22"/>
        <v>0</v>
      </c>
      <c r="BY42" s="16">
        <f t="shared" si="23"/>
        <v>0</v>
      </c>
      <c r="BZ42" s="16">
        <f t="shared" si="24"/>
        <v>0</v>
      </c>
      <c r="CB42" s="16">
        <f t="shared" si="25"/>
        <v>0</v>
      </c>
      <c r="CC42" s="16">
        <f t="shared" si="26"/>
        <v>0</v>
      </c>
      <c r="CD42" s="16">
        <f t="shared" si="27"/>
        <v>1</v>
      </c>
      <c r="CF42" s="16">
        <f t="shared" si="28"/>
        <v>0</v>
      </c>
      <c r="CG42" s="16">
        <f t="shared" si="29"/>
        <v>0</v>
      </c>
      <c r="CH42" s="16">
        <f t="shared" si="30"/>
        <v>0</v>
      </c>
    </row>
    <row r="43" spans="1:86" ht="12.75" thickBot="1" x14ac:dyDescent="0.25">
      <c r="A43" s="79"/>
      <c r="B43" s="7" t="s">
        <v>88</v>
      </c>
      <c r="D43" s="9">
        <f t="shared" si="1"/>
        <v>180000</v>
      </c>
      <c r="E43" s="9">
        <f t="shared" si="1"/>
        <v>180000</v>
      </c>
      <c r="F43" s="9">
        <f t="shared" si="1"/>
        <v>0</v>
      </c>
      <c r="H43" s="13">
        <v>250000</v>
      </c>
      <c r="I43" s="13">
        <v>250000</v>
      </c>
      <c r="J43" s="14">
        <v>35000</v>
      </c>
      <c r="L43" s="13">
        <v>408000</v>
      </c>
      <c r="M43" s="14">
        <v>410000</v>
      </c>
      <c r="N43" s="14">
        <v>34000</v>
      </c>
      <c r="P43" s="13">
        <v>286200</v>
      </c>
      <c r="Q43" s="13">
        <v>286200</v>
      </c>
      <c r="R43" s="14">
        <v>21800</v>
      </c>
      <c r="T43" s="13">
        <v>230000</v>
      </c>
      <c r="U43" s="14">
        <v>300000</v>
      </c>
      <c r="V43" s="14">
        <v>30000</v>
      </c>
      <c r="X43" s="13">
        <v>503803</v>
      </c>
      <c r="Y43" s="14">
        <v>465048</v>
      </c>
      <c r="Z43" s="14">
        <v>38754</v>
      </c>
      <c r="AB43" s="13">
        <v>295000</v>
      </c>
      <c r="AC43" s="14">
        <v>180000</v>
      </c>
      <c r="AD43" s="14">
        <v>25200</v>
      </c>
      <c r="AF43" s="13">
        <v>180000</v>
      </c>
      <c r="AG43" s="14">
        <v>199000</v>
      </c>
      <c r="AH43" s="14">
        <v>18700</v>
      </c>
      <c r="AJ43" s="13">
        <v>290000</v>
      </c>
      <c r="AK43" s="14">
        <v>285000</v>
      </c>
      <c r="AL43" s="14">
        <v>1000</v>
      </c>
      <c r="AN43" s="13">
        <v>220000</v>
      </c>
      <c r="AO43" s="14">
        <v>220000</v>
      </c>
      <c r="AP43" s="14">
        <v>0</v>
      </c>
      <c r="AR43" s="13">
        <v>385000</v>
      </c>
      <c r="AS43" s="14">
        <v>650000</v>
      </c>
      <c r="AT43" s="14">
        <v>45000</v>
      </c>
      <c r="AV43" s="16">
        <f t="shared" si="2"/>
        <v>0</v>
      </c>
      <c r="AW43" s="16">
        <f t="shared" si="3"/>
        <v>0</v>
      </c>
      <c r="AX43" s="16">
        <f t="shared" si="4"/>
        <v>0</v>
      </c>
      <c r="AZ43" s="16">
        <f t="shared" si="5"/>
        <v>0</v>
      </c>
      <c r="BA43" s="16">
        <f t="shared" si="6"/>
        <v>0</v>
      </c>
      <c r="BB43" s="16">
        <f t="shared" si="7"/>
        <v>0</v>
      </c>
      <c r="BD43" s="16">
        <f t="shared" si="8"/>
        <v>0</v>
      </c>
      <c r="BE43" s="16">
        <f t="shared" si="9"/>
        <v>0</v>
      </c>
      <c r="BF43" s="16">
        <f t="shared" si="10"/>
        <v>0</v>
      </c>
      <c r="BH43" s="16">
        <f t="shared" si="11"/>
        <v>0</v>
      </c>
      <c r="BI43" s="16">
        <f t="shared" si="12"/>
        <v>0</v>
      </c>
      <c r="BJ43" s="16">
        <f t="shared" si="13"/>
        <v>0</v>
      </c>
      <c r="BL43" s="16">
        <f t="shared" si="14"/>
        <v>0</v>
      </c>
      <c r="BM43" s="16">
        <f t="shared" si="15"/>
        <v>0</v>
      </c>
      <c r="BN43" s="16">
        <f t="shared" si="31"/>
        <v>0</v>
      </c>
      <c r="BP43" s="16">
        <f t="shared" si="16"/>
        <v>0</v>
      </c>
      <c r="BQ43" s="16">
        <f t="shared" si="17"/>
        <v>4</v>
      </c>
      <c r="BR43" s="16">
        <f t="shared" si="18"/>
        <v>0</v>
      </c>
      <c r="BT43" s="16">
        <f t="shared" si="19"/>
        <v>3</v>
      </c>
      <c r="BU43" s="16">
        <f t="shared" si="20"/>
        <v>0</v>
      </c>
      <c r="BV43" s="16">
        <f t="shared" si="21"/>
        <v>0</v>
      </c>
      <c r="BX43" s="16">
        <f t="shared" si="22"/>
        <v>0</v>
      </c>
      <c r="BY43" s="16">
        <f t="shared" si="23"/>
        <v>0</v>
      </c>
      <c r="BZ43" s="16">
        <f t="shared" si="24"/>
        <v>0</v>
      </c>
      <c r="CB43" s="16">
        <f t="shared" si="25"/>
        <v>0</v>
      </c>
      <c r="CC43" s="16">
        <f t="shared" si="26"/>
        <v>0</v>
      </c>
      <c r="CD43" s="16">
        <f t="shared" si="27"/>
        <v>1</v>
      </c>
      <c r="CF43" s="16">
        <f t="shared" si="28"/>
        <v>0</v>
      </c>
      <c r="CG43" s="16">
        <f t="shared" si="29"/>
        <v>0</v>
      </c>
      <c r="CH43" s="16">
        <f t="shared" si="30"/>
        <v>0</v>
      </c>
    </row>
    <row r="44" spans="1:86" ht="12.75" thickBot="1" x14ac:dyDescent="0.25">
      <c r="A44" s="79"/>
      <c r="B44" s="7" t="s">
        <v>89</v>
      </c>
      <c r="D44" s="9">
        <f t="shared" si="1"/>
        <v>210000</v>
      </c>
      <c r="E44" s="9">
        <f t="shared" si="1"/>
        <v>180000</v>
      </c>
      <c r="F44" s="9">
        <f t="shared" si="1"/>
        <v>0</v>
      </c>
      <c r="H44" s="13">
        <v>320000</v>
      </c>
      <c r="I44" s="13">
        <v>320000</v>
      </c>
      <c r="J44" s="14">
        <v>35000</v>
      </c>
      <c r="L44" s="13">
        <v>513000</v>
      </c>
      <c r="M44" s="14">
        <v>410000</v>
      </c>
      <c r="N44" s="14">
        <v>42750</v>
      </c>
      <c r="P44" s="13">
        <v>286200</v>
      </c>
      <c r="Q44" s="13">
        <v>286200</v>
      </c>
      <c r="R44" s="14">
        <v>21800</v>
      </c>
      <c r="T44" s="13">
        <v>300000</v>
      </c>
      <c r="U44" s="14">
        <v>300000</v>
      </c>
      <c r="V44" s="14">
        <v>30000</v>
      </c>
      <c r="X44" s="13">
        <v>503803</v>
      </c>
      <c r="Y44" s="14">
        <v>465048</v>
      </c>
      <c r="Z44" s="14">
        <v>38754</v>
      </c>
      <c r="AB44" s="13">
        <v>326249</v>
      </c>
      <c r="AC44" s="14">
        <v>180000</v>
      </c>
      <c r="AD44" s="14">
        <v>25200</v>
      </c>
      <c r="AF44" s="13">
        <v>210000</v>
      </c>
      <c r="AG44" s="14">
        <v>199000</v>
      </c>
      <c r="AH44" s="14">
        <v>18700</v>
      </c>
      <c r="AJ44" s="13">
        <v>300000</v>
      </c>
      <c r="AK44" s="14">
        <v>285000</v>
      </c>
      <c r="AL44" s="14">
        <v>1000</v>
      </c>
      <c r="AN44" s="13">
        <v>280000</v>
      </c>
      <c r="AO44" s="14">
        <v>280000</v>
      </c>
      <c r="AP44" s="14">
        <v>0</v>
      </c>
      <c r="AR44" s="13">
        <v>388000</v>
      </c>
      <c r="AS44" s="14">
        <v>650000</v>
      </c>
      <c r="AT44" s="14">
        <v>45000</v>
      </c>
      <c r="AV44" s="16">
        <f t="shared" si="2"/>
        <v>0</v>
      </c>
      <c r="AW44" s="16">
        <f t="shared" si="3"/>
        <v>0</v>
      </c>
      <c r="AX44" s="16">
        <f t="shared" si="4"/>
        <v>0</v>
      </c>
      <c r="AZ44" s="16">
        <f t="shared" si="5"/>
        <v>0</v>
      </c>
      <c r="BA44" s="16">
        <f t="shared" si="6"/>
        <v>0</v>
      </c>
      <c r="BB44" s="16">
        <f t="shared" si="7"/>
        <v>0</v>
      </c>
      <c r="BD44" s="16">
        <f t="shared" si="8"/>
        <v>0</v>
      </c>
      <c r="BE44" s="16">
        <f t="shared" si="9"/>
        <v>0</v>
      </c>
      <c r="BF44" s="16">
        <f t="shared" si="10"/>
        <v>0</v>
      </c>
      <c r="BH44" s="16">
        <f t="shared" si="11"/>
        <v>0</v>
      </c>
      <c r="BI44" s="16">
        <f t="shared" si="12"/>
        <v>0</v>
      </c>
      <c r="BJ44" s="16">
        <f t="shared" si="13"/>
        <v>0</v>
      </c>
      <c r="BL44" s="16">
        <f t="shared" si="14"/>
        <v>0</v>
      </c>
      <c r="BM44" s="16">
        <f t="shared" si="15"/>
        <v>0</v>
      </c>
      <c r="BN44" s="16">
        <f t="shared" si="31"/>
        <v>0</v>
      </c>
      <c r="BP44" s="16">
        <f t="shared" si="16"/>
        <v>0</v>
      </c>
      <c r="BQ44" s="16">
        <f t="shared" si="17"/>
        <v>4</v>
      </c>
      <c r="BR44" s="16">
        <f t="shared" si="18"/>
        <v>0</v>
      </c>
      <c r="BT44" s="16">
        <f t="shared" si="19"/>
        <v>3</v>
      </c>
      <c r="BU44" s="16">
        <f t="shared" si="20"/>
        <v>0</v>
      </c>
      <c r="BV44" s="16">
        <f t="shared" si="21"/>
        <v>0</v>
      </c>
      <c r="BX44" s="16">
        <f t="shared" si="22"/>
        <v>0</v>
      </c>
      <c r="BY44" s="16">
        <f t="shared" si="23"/>
        <v>0</v>
      </c>
      <c r="BZ44" s="16">
        <f t="shared" si="24"/>
        <v>0</v>
      </c>
      <c r="CB44" s="16">
        <f t="shared" si="25"/>
        <v>0</v>
      </c>
      <c r="CC44" s="16">
        <f t="shared" si="26"/>
        <v>0</v>
      </c>
      <c r="CD44" s="16">
        <f t="shared" si="27"/>
        <v>1</v>
      </c>
      <c r="CF44" s="16">
        <f t="shared" si="28"/>
        <v>0</v>
      </c>
      <c r="CG44" s="16">
        <f t="shared" si="29"/>
        <v>0</v>
      </c>
      <c r="CH44" s="16">
        <f t="shared" si="30"/>
        <v>0</v>
      </c>
    </row>
    <row r="45" spans="1:86" ht="12.75" thickBot="1" x14ac:dyDescent="0.25">
      <c r="A45" s="79"/>
      <c r="B45" s="7" t="s">
        <v>90</v>
      </c>
      <c r="D45" s="9">
        <f t="shared" si="1"/>
        <v>200000</v>
      </c>
      <c r="E45" s="9">
        <f t="shared" si="1"/>
        <v>180000</v>
      </c>
      <c r="F45" s="9">
        <f t="shared" si="1"/>
        <v>0</v>
      </c>
      <c r="H45" s="13">
        <v>278000</v>
      </c>
      <c r="I45" s="13">
        <v>278000</v>
      </c>
      <c r="J45" s="14">
        <v>35000</v>
      </c>
      <c r="L45" s="13">
        <v>426000</v>
      </c>
      <c r="M45" s="14">
        <v>410000</v>
      </c>
      <c r="N45" s="14">
        <v>35500</v>
      </c>
      <c r="P45" s="13">
        <v>286200</v>
      </c>
      <c r="Q45" s="13">
        <v>286200</v>
      </c>
      <c r="R45" s="14">
        <v>21800</v>
      </c>
      <c r="T45" s="13">
        <v>280000</v>
      </c>
      <c r="U45" s="14">
        <v>300000</v>
      </c>
      <c r="V45" s="14">
        <v>30000</v>
      </c>
      <c r="X45" s="13">
        <v>503803</v>
      </c>
      <c r="Y45" s="14">
        <v>465048</v>
      </c>
      <c r="Z45" s="14">
        <v>38754</v>
      </c>
      <c r="AB45" s="13">
        <v>320034</v>
      </c>
      <c r="AC45" s="14">
        <v>180000</v>
      </c>
      <c r="AD45" s="14">
        <v>25200</v>
      </c>
      <c r="AF45" s="13">
        <v>200000</v>
      </c>
      <c r="AG45" s="14">
        <v>199000</v>
      </c>
      <c r="AH45" s="14">
        <v>18700</v>
      </c>
      <c r="AJ45" s="13">
        <v>300000</v>
      </c>
      <c r="AK45" s="14">
        <v>285000</v>
      </c>
      <c r="AL45" s="14">
        <v>1000</v>
      </c>
      <c r="AN45" s="13">
        <v>280000</v>
      </c>
      <c r="AO45" s="14">
        <v>280000</v>
      </c>
      <c r="AP45" s="14">
        <v>0</v>
      </c>
      <c r="AR45" s="13">
        <v>359000</v>
      </c>
      <c r="AS45" s="14">
        <v>650000</v>
      </c>
      <c r="AT45" s="14">
        <v>45000</v>
      </c>
      <c r="AV45" s="16">
        <f t="shared" si="2"/>
        <v>0</v>
      </c>
      <c r="AW45" s="16">
        <f t="shared" si="3"/>
        <v>0</v>
      </c>
      <c r="AX45" s="16">
        <f t="shared" si="4"/>
        <v>0</v>
      </c>
      <c r="AZ45" s="16">
        <f t="shared" si="5"/>
        <v>0</v>
      </c>
      <c r="BA45" s="16">
        <f t="shared" si="6"/>
        <v>0</v>
      </c>
      <c r="BB45" s="16">
        <f t="shared" si="7"/>
        <v>0</v>
      </c>
      <c r="BD45" s="16">
        <f t="shared" si="8"/>
        <v>0</v>
      </c>
      <c r="BE45" s="16">
        <f t="shared" si="9"/>
        <v>0</v>
      </c>
      <c r="BF45" s="16">
        <f t="shared" si="10"/>
        <v>0</v>
      </c>
      <c r="BH45" s="16">
        <f t="shared" si="11"/>
        <v>0</v>
      </c>
      <c r="BI45" s="16">
        <f t="shared" si="12"/>
        <v>0</v>
      </c>
      <c r="BJ45" s="16">
        <f t="shared" si="13"/>
        <v>0</v>
      </c>
      <c r="BL45" s="16">
        <f t="shared" si="14"/>
        <v>0</v>
      </c>
      <c r="BM45" s="16">
        <f t="shared" si="15"/>
        <v>0</v>
      </c>
      <c r="BN45" s="16">
        <f t="shared" si="31"/>
        <v>0</v>
      </c>
      <c r="BP45" s="16">
        <f t="shared" si="16"/>
        <v>0</v>
      </c>
      <c r="BQ45" s="16">
        <f t="shared" si="17"/>
        <v>4</v>
      </c>
      <c r="BR45" s="16">
        <f t="shared" si="18"/>
        <v>0</v>
      </c>
      <c r="BT45" s="16">
        <f t="shared" si="19"/>
        <v>3</v>
      </c>
      <c r="BU45" s="16">
        <f t="shared" si="20"/>
        <v>0</v>
      </c>
      <c r="BV45" s="16">
        <f t="shared" si="21"/>
        <v>0</v>
      </c>
      <c r="BX45" s="16">
        <f t="shared" si="22"/>
        <v>0</v>
      </c>
      <c r="BY45" s="16">
        <f t="shared" si="23"/>
        <v>0</v>
      </c>
      <c r="BZ45" s="16">
        <f t="shared" si="24"/>
        <v>0</v>
      </c>
      <c r="CB45" s="16">
        <f t="shared" si="25"/>
        <v>0</v>
      </c>
      <c r="CC45" s="16">
        <f t="shared" si="26"/>
        <v>0</v>
      </c>
      <c r="CD45" s="16">
        <f t="shared" si="27"/>
        <v>1</v>
      </c>
      <c r="CF45" s="16">
        <f t="shared" si="28"/>
        <v>0</v>
      </c>
      <c r="CG45" s="16">
        <f t="shared" si="29"/>
        <v>0</v>
      </c>
      <c r="CH45" s="16">
        <f t="shared" si="30"/>
        <v>0</v>
      </c>
    </row>
    <row r="46" spans="1:86" ht="12.75" thickBot="1" x14ac:dyDescent="0.25">
      <c r="A46" s="79"/>
      <c r="B46" s="7" t="s">
        <v>91</v>
      </c>
      <c r="D46" s="9">
        <f t="shared" si="1"/>
        <v>210000</v>
      </c>
      <c r="E46" s="9">
        <f t="shared" si="1"/>
        <v>180000</v>
      </c>
      <c r="F46" s="9">
        <f t="shared" si="1"/>
        <v>0</v>
      </c>
      <c r="H46" s="13">
        <v>340000</v>
      </c>
      <c r="I46" s="13">
        <v>340000</v>
      </c>
      <c r="J46" s="14">
        <v>35000</v>
      </c>
      <c r="L46" s="13">
        <v>534000</v>
      </c>
      <c r="M46" s="14">
        <v>410000</v>
      </c>
      <c r="N46" s="14">
        <v>44500</v>
      </c>
      <c r="P46" s="13">
        <v>286200</v>
      </c>
      <c r="Q46" s="13">
        <v>286200</v>
      </c>
      <c r="R46" s="14">
        <v>21800</v>
      </c>
      <c r="T46" s="13">
        <v>300000</v>
      </c>
      <c r="U46" s="14">
        <v>300000</v>
      </c>
      <c r="V46" s="14">
        <v>30000</v>
      </c>
      <c r="X46" s="13">
        <v>503803</v>
      </c>
      <c r="Y46" s="14">
        <v>465048</v>
      </c>
      <c r="Z46" s="14">
        <v>38754</v>
      </c>
      <c r="AB46" s="13">
        <v>346249</v>
      </c>
      <c r="AC46" s="14">
        <v>180000</v>
      </c>
      <c r="AD46" s="14">
        <v>25200</v>
      </c>
      <c r="AF46" s="13">
        <v>210000</v>
      </c>
      <c r="AG46" s="14">
        <v>199000</v>
      </c>
      <c r="AH46" s="14">
        <v>18700</v>
      </c>
      <c r="AJ46" s="13">
        <v>330000</v>
      </c>
      <c r="AK46" s="14">
        <v>285000</v>
      </c>
      <c r="AL46" s="14">
        <v>1000</v>
      </c>
      <c r="AN46" s="13">
        <v>280000</v>
      </c>
      <c r="AO46" s="14">
        <v>280000</v>
      </c>
      <c r="AP46" s="14">
        <v>0</v>
      </c>
      <c r="AR46" s="13">
        <v>459000</v>
      </c>
      <c r="AS46" s="14">
        <v>650000</v>
      </c>
      <c r="AT46" s="14">
        <v>45000</v>
      </c>
      <c r="AV46" s="16">
        <f t="shared" si="2"/>
        <v>0</v>
      </c>
      <c r="AW46" s="16">
        <f t="shared" si="3"/>
        <v>0</v>
      </c>
      <c r="AX46" s="16">
        <f t="shared" si="4"/>
        <v>0</v>
      </c>
      <c r="AZ46" s="16">
        <f t="shared" si="5"/>
        <v>0</v>
      </c>
      <c r="BA46" s="16">
        <f t="shared" si="6"/>
        <v>0</v>
      </c>
      <c r="BB46" s="16">
        <f t="shared" si="7"/>
        <v>0</v>
      </c>
      <c r="BD46" s="16">
        <f t="shared" si="8"/>
        <v>0</v>
      </c>
      <c r="BE46" s="16">
        <f t="shared" si="9"/>
        <v>0</v>
      </c>
      <c r="BF46" s="16">
        <f t="shared" si="10"/>
        <v>0</v>
      </c>
      <c r="BH46" s="16">
        <f t="shared" si="11"/>
        <v>0</v>
      </c>
      <c r="BI46" s="16">
        <f t="shared" si="12"/>
        <v>0</v>
      </c>
      <c r="BJ46" s="16">
        <f t="shared" si="13"/>
        <v>0</v>
      </c>
      <c r="BL46" s="16">
        <f t="shared" si="14"/>
        <v>0</v>
      </c>
      <c r="BM46" s="16">
        <f t="shared" si="15"/>
        <v>0</v>
      </c>
      <c r="BN46" s="16">
        <f t="shared" si="31"/>
        <v>0</v>
      </c>
      <c r="BP46" s="16">
        <f t="shared" si="16"/>
        <v>0</v>
      </c>
      <c r="BQ46" s="16">
        <f t="shared" si="17"/>
        <v>4</v>
      </c>
      <c r="BR46" s="16">
        <f t="shared" si="18"/>
        <v>0</v>
      </c>
      <c r="BT46" s="16">
        <f t="shared" si="19"/>
        <v>3</v>
      </c>
      <c r="BU46" s="16">
        <f t="shared" si="20"/>
        <v>0</v>
      </c>
      <c r="BV46" s="16">
        <f t="shared" si="21"/>
        <v>0</v>
      </c>
      <c r="BX46" s="16">
        <f t="shared" si="22"/>
        <v>0</v>
      </c>
      <c r="BY46" s="16">
        <f t="shared" si="23"/>
        <v>0</v>
      </c>
      <c r="BZ46" s="16">
        <f t="shared" si="24"/>
        <v>0</v>
      </c>
      <c r="CB46" s="16">
        <f t="shared" si="25"/>
        <v>0</v>
      </c>
      <c r="CC46" s="16">
        <f t="shared" si="26"/>
        <v>0</v>
      </c>
      <c r="CD46" s="16">
        <f t="shared" si="27"/>
        <v>1</v>
      </c>
      <c r="CF46" s="16">
        <f t="shared" si="28"/>
        <v>0</v>
      </c>
      <c r="CG46" s="16">
        <f t="shared" si="29"/>
        <v>0</v>
      </c>
      <c r="CH46" s="16">
        <f t="shared" si="30"/>
        <v>0</v>
      </c>
    </row>
    <row r="47" spans="1:86" ht="12.75" thickBot="1" x14ac:dyDescent="0.25">
      <c r="A47" s="79"/>
      <c r="B47" s="7" t="s">
        <v>92</v>
      </c>
      <c r="D47" s="9">
        <f t="shared" si="1"/>
        <v>286200</v>
      </c>
      <c r="E47" s="9">
        <f t="shared" si="1"/>
        <v>180000</v>
      </c>
      <c r="F47" s="9">
        <f t="shared" si="1"/>
        <v>0</v>
      </c>
      <c r="H47" s="13">
        <v>400000</v>
      </c>
      <c r="I47" s="13">
        <v>400000</v>
      </c>
      <c r="J47" s="14">
        <v>35000</v>
      </c>
      <c r="L47" s="13">
        <v>610500</v>
      </c>
      <c r="M47" s="14">
        <v>410000</v>
      </c>
      <c r="N47" s="14">
        <v>50875</v>
      </c>
      <c r="P47" s="13">
        <v>286200</v>
      </c>
      <c r="Q47" s="13">
        <v>286200</v>
      </c>
      <c r="R47" s="14">
        <v>21800</v>
      </c>
      <c r="T47" s="13">
        <v>400000</v>
      </c>
      <c r="U47" s="14">
        <v>300000</v>
      </c>
      <c r="V47" s="14">
        <v>30000</v>
      </c>
      <c r="X47" s="13">
        <v>503803</v>
      </c>
      <c r="Y47" s="14">
        <v>465048</v>
      </c>
      <c r="Z47" s="14">
        <v>38754</v>
      </c>
      <c r="AB47" s="13">
        <v>418042</v>
      </c>
      <c r="AC47" s="14">
        <v>180000</v>
      </c>
      <c r="AD47" s="14">
        <v>25200</v>
      </c>
      <c r="AF47" s="13">
        <v>300000</v>
      </c>
      <c r="AG47" s="14">
        <v>199000</v>
      </c>
      <c r="AH47" s="14">
        <v>18700</v>
      </c>
      <c r="AJ47" s="13">
        <v>450000</v>
      </c>
      <c r="AK47" s="14">
        <v>285000</v>
      </c>
      <c r="AL47" s="14">
        <v>1000</v>
      </c>
      <c r="AN47" s="13">
        <v>380000</v>
      </c>
      <c r="AO47" s="14">
        <v>280000</v>
      </c>
      <c r="AP47" s="14">
        <v>0</v>
      </c>
      <c r="AR47" s="13">
        <v>495000</v>
      </c>
      <c r="AS47" s="14">
        <v>750000</v>
      </c>
      <c r="AT47" s="14">
        <v>45000</v>
      </c>
      <c r="AV47" s="16">
        <f t="shared" si="2"/>
        <v>0</v>
      </c>
      <c r="AW47" s="16">
        <f t="shared" si="3"/>
        <v>0</v>
      </c>
      <c r="AX47" s="16">
        <f t="shared" si="4"/>
        <v>0</v>
      </c>
      <c r="AZ47" s="16">
        <f t="shared" si="5"/>
        <v>0</v>
      </c>
      <c r="BA47" s="16">
        <f t="shared" si="6"/>
        <v>0</v>
      </c>
      <c r="BB47" s="16">
        <f t="shared" si="7"/>
        <v>0</v>
      </c>
      <c r="BD47" s="16">
        <f t="shared" si="8"/>
        <v>3</v>
      </c>
      <c r="BE47" s="16">
        <f t="shared" si="9"/>
        <v>0</v>
      </c>
      <c r="BF47" s="16">
        <f t="shared" si="10"/>
        <v>0</v>
      </c>
      <c r="BH47" s="16">
        <f t="shared" si="11"/>
        <v>0</v>
      </c>
      <c r="BI47" s="16">
        <f t="shared" si="12"/>
        <v>0</v>
      </c>
      <c r="BJ47" s="16">
        <f t="shared" si="13"/>
        <v>0</v>
      </c>
      <c r="BL47" s="16">
        <f t="shared" si="14"/>
        <v>0</v>
      </c>
      <c r="BM47" s="16">
        <f t="shared" si="15"/>
        <v>0</v>
      </c>
      <c r="BN47" s="16">
        <f t="shared" si="31"/>
        <v>0</v>
      </c>
      <c r="BP47" s="16">
        <f t="shared" si="16"/>
        <v>0</v>
      </c>
      <c r="BQ47" s="16">
        <f t="shared" si="17"/>
        <v>4</v>
      </c>
      <c r="BR47" s="16">
        <f t="shared" si="18"/>
        <v>0</v>
      </c>
      <c r="BT47" s="16">
        <f t="shared" si="19"/>
        <v>0</v>
      </c>
      <c r="BU47" s="16">
        <f t="shared" si="20"/>
        <v>0</v>
      </c>
      <c r="BV47" s="16">
        <f t="shared" si="21"/>
        <v>0</v>
      </c>
      <c r="BX47" s="16">
        <f t="shared" si="22"/>
        <v>0</v>
      </c>
      <c r="BY47" s="16">
        <f t="shared" si="23"/>
        <v>0</v>
      </c>
      <c r="BZ47" s="16">
        <f t="shared" si="24"/>
        <v>0</v>
      </c>
      <c r="CB47" s="16">
        <f t="shared" si="25"/>
        <v>0</v>
      </c>
      <c r="CC47" s="16">
        <f t="shared" si="26"/>
        <v>0</v>
      </c>
      <c r="CD47" s="16">
        <f t="shared" si="27"/>
        <v>1</v>
      </c>
      <c r="CF47" s="16">
        <f t="shared" si="28"/>
        <v>0</v>
      </c>
      <c r="CG47" s="16">
        <f t="shared" si="29"/>
        <v>0</v>
      </c>
      <c r="CH47" s="16">
        <f t="shared" si="30"/>
        <v>0</v>
      </c>
    </row>
    <row r="48" spans="1:86" ht="12.75" thickBot="1" x14ac:dyDescent="0.25">
      <c r="A48" s="79"/>
      <c r="B48" s="7" t="s">
        <v>93</v>
      </c>
      <c r="D48" s="9">
        <f t="shared" si="1"/>
        <v>270000</v>
      </c>
      <c r="E48" s="9">
        <f t="shared" si="1"/>
        <v>180000</v>
      </c>
      <c r="F48" s="9">
        <f t="shared" si="1"/>
        <v>0</v>
      </c>
      <c r="H48" s="13">
        <v>270000</v>
      </c>
      <c r="I48" s="13">
        <v>270000</v>
      </c>
      <c r="J48" s="14">
        <v>35000</v>
      </c>
      <c r="L48" s="13">
        <v>454500</v>
      </c>
      <c r="M48" s="14">
        <v>410000</v>
      </c>
      <c r="N48" s="14">
        <v>37875</v>
      </c>
      <c r="P48" s="13">
        <v>286200</v>
      </c>
      <c r="Q48" s="13">
        <v>286200</v>
      </c>
      <c r="R48" s="14">
        <v>21800</v>
      </c>
      <c r="T48" s="13">
        <v>340000</v>
      </c>
      <c r="U48" s="14">
        <v>300000</v>
      </c>
      <c r="V48" s="14">
        <v>30000</v>
      </c>
      <c r="X48" s="13">
        <v>503803</v>
      </c>
      <c r="Y48" s="14">
        <v>465048</v>
      </c>
      <c r="Z48" s="14">
        <v>38754</v>
      </c>
      <c r="AB48" s="13">
        <v>326249</v>
      </c>
      <c r="AC48" s="14">
        <v>180000</v>
      </c>
      <c r="AD48" s="14">
        <v>25200</v>
      </c>
      <c r="AF48" s="13">
        <v>310000</v>
      </c>
      <c r="AG48" s="14">
        <v>199000</v>
      </c>
      <c r="AH48" s="14">
        <v>18700</v>
      </c>
      <c r="AJ48" s="13">
        <v>350000</v>
      </c>
      <c r="AK48" s="14">
        <v>285000</v>
      </c>
      <c r="AL48" s="14">
        <v>1000</v>
      </c>
      <c r="AN48" s="13">
        <v>280000</v>
      </c>
      <c r="AO48" s="14">
        <v>280000</v>
      </c>
      <c r="AP48" s="14">
        <v>0</v>
      </c>
      <c r="AR48" s="13">
        <v>388000</v>
      </c>
      <c r="AS48" s="14">
        <v>650000</v>
      </c>
      <c r="AT48" s="14">
        <v>45000</v>
      </c>
      <c r="AV48" s="16">
        <f t="shared" si="2"/>
        <v>3</v>
      </c>
      <c r="AW48" s="16">
        <f t="shared" si="3"/>
        <v>0</v>
      </c>
      <c r="AX48" s="16">
        <f t="shared" si="4"/>
        <v>0</v>
      </c>
      <c r="AZ48" s="16">
        <f t="shared" si="5"/>
        <v>0</v>
      </c>
      <c r="BA48" s="16">
        <f t="shared" si="6"/>
        <v>0</v>
      </c>
      <c r="BB48" s="16">
        <f t="shared" si="7"/>
        <v>0</v>
      </c>
      <c r="BD48" s="16">
        <f t="shared" si="8"/>
        <v>0</v>
      </c>
      <c r="BE48" s="16">
        <f t="shared" si="9"/>
        <v>0</v>
      </c>
      <c r="BF48" s="16">
        <f t="shared" si="10"/>
        <v>0</v>
      </c>
      <c r="BH48" s="16">
        <f t="shared" si="11"/>
        <v>0</v>
      </c>
      <c r="BI48" s="16">
        <f t="shared" si="12"/>
        <v>0</v>
      </c>
      <c r="BJ48" s="16">
        <f t="shared" si="13"/>
        <v>0</v>
      </c>
      <c r="BL48" s="16">
        <f t="shared" si="14"/>
        <v>0</v>
      </c>
      <c r="BM48" s="16">
        <f t="shared" si="15"/>
        <v>0</v>
      </c>
      <c r="BN48" s="16">
        <f t="shared" si="31"/>
        <v>0</v>
      </c>
      <c r="BP48" s="16">
        <f t="shared" si="16"/>
        <v>0</v>
      </c>
      <c r="BQ48" s="16">
        <f t="shared" si="17"/>
        <v>4</v>
      </c>
      <c r="BR48" s="16">
        <f t="shared" si="18"/>
        <v>0</v>
      </c>
      <c r="BT48" s="16">
        <f t="shared" si="19"/>
        <v>0</v>
      </c>
      <c r="BU48" s="16">
        <f t="shared" si="20"/>
        <v>0</v>
      </c>
      <c r="BV48" s="16">
        <f t="shared" si="21"/>
        <v>0</v>
      </c>
      <c r="BX48" s="16">
        <f t="shared" si="22"/>
        <v>0</v>
      </c>
      <c r="BY48" s="16">
        <f t="shared" si="23"/>
        <v>0</v>
      </c>
      <c r="BZ48" s="16">
        <f t="shared" si="24"/>
        <v>0</v>
      </c>
      <c r="CB48" s="16">
        <f t="shared" si="25"/>
        <v>0</v>
      </c>
      <c r="CC48" s="16">
        <f t="shared" si="26"/>
        <v>0</v>
      </c>
      <c r="CD48" s="16">
        <f t="shared" si="27"/>
        <v>1</v>
      </c>
      <c r="CF48" s="16">
        <f t="shared" si="28"/>
        <v>0</v>
      </c>
      <c r="CG48" s="16">
        <f t="shared" si="29"/>
        <v>0</v>
      </c>
      <c r="CH48" s="16">
        <f t="shared" si="30"/>
        <v>0</v>
      </c>
    </row>
    <row r="49" spans="1:86" ht="12.75" thickBot="1" x14ac:dyDescent="0.25">
      <c r="A49" s="79"/>
      <c r="B49" s="7" t="s">
        <v>94</v>
      </c>
      <c r="D49" s="9">
        <f t="shared" si="1"/>
        <v>286200</v>
      </c>
      <c r="E49" s="9">
        <f t="shared" si="1"/>
        <v>180000</v>
      </c>
      <c r="F49" s="9">
        <f t="shared" si="1"/>
        <v>0</v>
      </c>
      <c r="H49" s="13">
        <v>520000</v>
      </c>
      <c r="I49" s="13">
        <v>520000</v>
      </c>
      <c r="J49" s="14">
        <v>35000</v>
      </c>
      <c r="L49" s="13">
        <v>723000</v>
      </c>
      <c r="M49" s="14">
        <v>410000</v>
      </c>
      <c r="N49" s="14">
        <v>60250</v>
      </c>
      <c r="P49" s="13">
        <v>286200</v>
      </c>
      <c r="Q49" s="13">
        <v>286200</v>
      </c>
      <c r="R49" s="14">
        <v>21800</v>
      </c>
      <c r="T49" s="13">
        <v>440000</v>
      </c>
      <c r="U49" s="14">
        <v>300000</v>
      </c>
      <c r="V49" s="14">
        <v>30000</v>
      </c>
      <c r="X49" s="13">
        <v>503803</v>
      </c>
      <c r="Y49" s="14">
        <v>465048</v>
      </c>
      <c r="Z49" s="14">
        <v>38754</v>
      </c>
      <c r="AB49" s="13">
        <v>465096</v>
      </c>
      <c r="AC49" s="14">
        <v>180000</v>
      </c>
      <c r="AD49" s="14">
        <v>25200</v>
      </c>
      <c r="AF49" s="13">
        <v>380000</v>
      </c>
      <c r="AG49" s="14">
        <v>199000</v>
      </c>
      <c r="AH49" s="14">
        <v>18700</v>
      </c>
      <c r="AJ49" s="13">
        <v>410000</v>
      </c>
      <c r="AK49" s="14">
        <v>285000</v>
      </c>
      <c r="AL49" s="14">
        <v>1000</v>
      </c>
      <c r="AN49" s="13">
        <v>380000</v>
      </c>
      <c r="AO49" s="14">
        <v>280000</v>
      </c>
      <c r="AP49" s="14">
        <v>0</v>
      </c>
      <c r="AR49" s="13">
        <v>499000</v>
      </c>
      <c r="AS49" s="14">
        <v>750000</v>
      </c>
      <c r="AT49" s="14">
        <v>45000</v>
      </c>
      <c r="AV49" s="16">
        <f t="shared" si="2"/>
        <v>0</v>
      </c>
      <c r="AW49" s="16">
        <f t="shared" si="3"/>
        <v>0</v>
      </c>
      <c r="AX49" s="16">
        <f t="shared" si="4"/>
        <v>0</v>
      </c>
      <c r="AZ49" s="16">
        <f t="shared" si="5"/>
        <v>0</v>
      </c>
      <c r="BA49" s="16">
        <f t="shared" si="6"/>
        <v>0</v>
      </c>
      <c r="BB49" s="16">
        <f t="shared" si="7"/>
        <v>0</v>
      </c>
      <c r="BD49" s="16">
        <f t="shared" si="8"/>
        <v>3</v>
      </c>
      <c r="BE49" s="16">
        <f t="shared" si="9"/>
        <v>0</v>
      </c>
      <c r="BF49" s="16">
        <f t="shared" si="10"/>
        <v>0</v>
      </c>
      <c r="BH49" s="16">
        <f t="shared" si="11"/>
        <v>0</v>
      </c>
      <c r="BI49" s="16">
        <f t="shared" si="12"/>
        <v>0</v>
      </c>
      <c r="BJ49" s="16">
        <f t="shared" si="13"/>
        <v>0</v>
      </c>
      <c r="BL49" s="16">
        <f t="shared" si="14"/>
        <v>0</v>
      </c>
      <c r="BM49" s="16">
        <f t="shared" si="15"/>
        <v>0</v>
      </c>
      <c r="BN49" s="16">
        <f t="shared" si="31"/>
        <v>0</v>
      </c>
      <c r="BP49" s="16">
        <f t="shared" si="16"/>
        <v>0</v>
      </c>
      <c r="BQ49" s="16">
        <f t="shared" si="17"/>
        <v>4</v>
      </c>
      <c r="BR49" s="16">
        <f t="shared" si="18"/>
        <v>0</v>
      </c>
      <c r="BT49" s="16">
        <f t="shared" si="19"/>
        <v>0</v>
      </c>
      <c r="BU49" s="16">
        <f t="shared" si="20"/>
        <v>0</v>
      </c>
      <c r="BV49" s="16">
        <f t="shared" si="21"/>
        <v>0</v>
      </c>
      <c r="BX49" s="16">
        <f t="shared" si="22"/>
        <v>0</v>
      </c>
      <c r="BY49" s="16">
        <f t="shared" si="23"/>
        <v>0</v>
      </c>
      <c r="BZ49" s="16">
        <f t="shared" si="24"/>
        <v>0</v>
      </c>
      <c r="CB49" s="16">
        <f t="shared" si="25"/>
        <v>0</v>
      </c>
      <c r="CC49" s="16">
        <f t="shared" si="26"/>
        <v>0</v>
      </c>
      <c r="CD49" s="16">
        <f t="shared" si="27"/>
        <v>1</v>
      </c>
      <c r="CF49" s="16">
        <f t="shared" si="28"/>
        <v>0</v>
      </c>
      <c r="CG49" s="16">
        <f t="shared" si="29"/>
        <v>0</v>
      </c>
      <c r="CH49" s="16">
        <f t="shared" si="30"/>
        <v>0</v>
      </c>
    </row>
    <row r="50" spans="1:86" ht="12.75" thickBot="1" x14ac:dyDescent="0.25">
      <c r="A50" s="79"/>
      <c r="B50" s="7" t="s">
        <v>95</v>
      </c>
      <c r="D50" s="9">
        <f t="shared" si="1"/>
        <v>250000</v>
      </c>
      <c r="E50" s="9">
        <f t="shared" si="1"/>
        <v>180000</v>
      </c>
      <c r="F50" s="9">
        <f t="shared" si="1"/>
        <v>0</v>
      </c>
      <c r="H50" s="13">
        <v>375000</v>
      </c>
      <c r="I50" s="13">
        <v>375000</v>
      </c>
      <c r="J50" s="14">
        <v>35000</v>
      </c>
      <c r="L50" s="13">
        <v>577500</v>
      </c>
      <c r="M50" s="14">
        <v>410000</v>
      </c>
      <c r="N50" s="14">
        <v>48125</v>
      </c>
      <c r="P50" s="13">
        <v>286200</v>
      </c>
      <c r="Q50" s="13">
        <v>286200</v>
      </c>
      <c r="R50" s="14">
        <v>21800</v>
      </c>
      <c r="T50" s="13">
        <v>360000</v>
      </c>
      <c r="U50" s="14">
        <v>300000</v>
      </c>
      <c r="V50" s="14">
        <v>30000</v>
      </c>
      <c r="X50" s="13">
        <v>503803</v>
      </c>
      <c r="Y50" s="14">
        <v>465048</v>
      </c>
      <c r="Z50" s="14">
        <v>38754</v>
      </c>
      <c r="AB50" s="13">
        <v>413000</v>
      </c>
      <c r="AC50" s="14">
        <v>180000</v>
      </c>
      <c r="AD50" s="14">
        <v>25200</v>
      </c>
      <c r="AF50" s="13">
        <v>250000</v>
      </c>
      <c r="AG50" s="14">
        <v>199000</v>
      </c>
      <c r="AH50" s="14">
        <v>18700</v>
      </c>
      <c r="AJ50" s="13">
        <v>390000</v>
      </c>
      <c r="AK50" s="14">
        <v>285000</v>
      </c>
      <c r="AL50" s="14">
        <v>1000</v>
      </c>
      <c r="AN50" s="13">
        <v>300000</v>
      </c>
      <c r="AO50" s="14">
        <v>280000</v>
      </c>
      <c r="AP50" s="14">
        <v>0</v>
      </c>
      <c r="AR50" s="13">
        <v>488000</v>
      </c>
      <c r="AS50" s="14">
        <v>650000</v>
      </c>
      <c r="AT50" s="14">
        <v>45000</v>
      </c>
      <c r="AV50" s="16">
        <f t="shared" si="2"/>
        <v>0</v>
      </c>
      <c r="AW50" s="16">
        <f t="shared" si="3"/>
        <v>0</v>
      </c>
      <c r="AX50" s="16">
        <f t="shared" si="4"/>
        <v>0</v>
      </c>
      <c r="AZ50" s="16">
        <f t="shared" si="5"/>
        <v>0</v>
      </c>
      <c r="BA50" s="16">
        <f t="shared" si="6"/>
        <v>0</v>
      </c>
      <c r="BB50" s="16">
        <f t="shared" si="7"/>
        <v>0</v>
      </c>
      <c r="BD50" s="16">
        <f t="shared" si="8"/>
        <v>0</v>
      </c>
      <c r="BE50" s="16">
        <f t="shared" si="9"/>
        <v>0</v>
      </c>
      <c r="BF50" s="16">
        <f t="shared" si="10"/>
        <v>0</v>
      </c>
      <c r="BH50" s="16">
        <f t="shared" si="11"/>
        <v>0</v>
      </c>
      <c r="BI50" s="16">
        <f t="shared" si="12"/>
        <v>0</v>
      </c>
      <c r="BJ50" s="16">
        <f t="shared" si="13"/>
        <v>0</v>
      </c>
      <c r="BL50" s="16">
        <f t="shared" si="14"/>
        <v>0</v>
      </c>
      <c r="BM50" s="16">
        <f t="shared" si="15"/>
        <v>0</v>
      </c>
      <c r="BN50" s="16">
        <f t="shared" si="31"/>
        <v>0</v>
      </c>
      <c r="BP50" s="16">
        <f t="shared" si="16"/>
        <v>0</v>
      </c>
      <c r="BQ50" s="16">
        <f t="shared" si="17"/>
        <v>4</v>
      </c>
      <c r="BR50" s="16">
        <f t="shared" si="18"/>
        <v>0</v>
      </c>
      <c r="BT50" s="16">
        <f t="shared" si="19"/>
        <v>3</v>
      </c>
      <c r="BU50" s="16">
        <f t="shared" si="20"/>
        <v>0</v>
      </c>
      <c r="BV50" s="16">
        <f t="shared" si="21"/>
        <v>0</v>
      </c>
      <c r="BX50" s="16">
        <f t="shared" si="22"/>
        <v>0</v>
      </c>
      <c r="BY50" s="16">
        <f t="shared" si="23"/>
        <v>0</v>
      </c>
      <c r="BZ50" s="16">
        <f t="shared" si="24"/>
        <v>0</v>
      </c>
      <c r="CB50" s="16">
        <f t="shared" si="25"/>
        <v>0</v>
      </c>
      <c r="CC50" s="16">
        <f t="shared" si="26"/>
        <v>0</v>
      </c>
      <c r="CD50" s="16">
        <f t="shared" si="27"/>
        <v>1</v>
      </c>
      <c r="CF50" s="16">
        <f t="shared" si="28"/>
        <v>0</v>
      </c>
      <c r="CG50" s="16">
        <f t="shared" si="29"/>
        <v>0</v>
      </c>
      <c r="CH50" s="16">
        <f t="shared" si="30"/>
        <v>0</v>
      </c>
    </row>
    <row r="51" spans="1:86" ht="12.75" thickBot="1" x14ac:dyDescent="0.25">
      <c r="A51" s="79"/>
      <c r="B51" s="7" t="s">
        <v>96</v>
      </c>
      <c r="D51" s="9">
        <f t="shared" si="1"/>
        <v>286200</v>
      </c>
      <c r="E51" s="9">
        <f t="shared" si="1"/>
        <v>180000</v>
      </c>
      <c r="F51" s="9">
        <f t="shared" si="1"/>
        <v>0</v>
      </c>
      <c r="H51" s="13">
        <v>480000</v>
      </c>
      <c r="I51" s="13">
        <v>480000</v>
      </c>
      <c r="J51" s="14">
        <v>35000</v>
      </c>
      <c r="L51" s="13">
        <v>669000</v>
      </c>
      <c r="M51" s="14">
        <v>410000</v>
      </c>
      <c r="N51" s="14">
        <v>55750</v>
      </c>
      <c r="P51" s="13">
        <v>286200</v>
      </c>
      <c r="Q51" s="13">
        <v>286200</v>
      </c>
      <c r="R51" s="14">
        <v>21800</v>
      </c>
      <c r="T51" s="13">
        <v>440000</v>
      </c>
      <c r="U51" s="14">
        <v>300000</v>
      </c>
      <c r="V51" s="14">
        <v>30000</v>
      </c>
      <c r="X51" s="13">
        <v>503803</v>
      </c>
      <c r="Y51" s="14">
        <v>465048</v>
      </c>
      <c r="Z51" s="14">
        <v>38754</v>
      </c>
      <c r="AB51" s="13">
        <v>448000</v>
      </c>
      <c r="AC51" s="14">
        <v>180000</v>
      </c>
      <c r="AD51" s="14">
        <v>25200</v>
      </c>
      <c r="AF51" s="13">
        <v>300000</v>
      </c>
      <c r="AG51" s="14">
        <v>199000</v>
      </c>
      <c r="AH51" s="14">
        <v>18700</v>
      </c>
      <c r="AJ51" s="13">
        <v>420000</v>
      </c>
      <c r="AK51" s="14">
        <v>285000</v>
      </c>
      <c r="AL51" s="14">
        <v>1000</v>
      </c>
      <c r="AN51" s="13">
        <v>340000</v>
      </c>
      <c r="AO51" s="14">
        <v>280000</v>
      </c>
      <c r="AP51" s="14">
        <v>0</v>
      </c>
      <c r="AR51" s="13">
        <v>498000</v>
      </c>
      <c r="AS51" s="14">
        <v>650000</v>
      </c>
      <c r="AT51" s="14">
        <v>45000</v>
      </c>
      <c r="AV51" s="16">
        <f t="shared" si="2"/>
        <v>0</v>
      </c>
      <c r="AW51" s="16">
        <f t="shared" si="3"/>
        <v>0</v>
      </c>
      <c r="AX51" s="16">
        <f t="shared" si="4"/>
        <v>0</v>
      </c>
      <c r="AZ51" s="16">
        <f t="shared" si="5"/>
        <v>0</v>
      </c>
      <c r="BA51" s="16">
        <f t="shared" si="6"/>
        <v>0</v>
      </c>
      <c r="BB51" s="16">
        <f t="shared" si="7"/>
        <v>0</v>
      </c>
      <c r="BD51" s="16">
        <f t="shared" si="8"/>
        <v>3</v>
      </c>
      <c r="BE51" s="16">
        <f t="shared" si="9"/>
        <v>0</v>
      </c>
      <c r="BF51" s="16">
        <f t="shared" si="10"/>
        <v>0</v>
      </c>
      <c r="BH51" s="16">
        <f t="shared" si="11"/>
        <v>0</v>
      </c>
      <c r="BI51" s="16">
        <f t="shared" si="12"/>
        <v>0</v>
      </c>
      <c r="BJ51" s="16">
        <f t="shared" si="13"/>
        <v>0</v>
      </c>
      <c r="BL51" s="16">
        <f t="shared" si="14"/>
        <v>0</v>
      </c>
      <c r="BM51" s="16">
        <f t="shared" si="15"/>
        <v>0</v>
      </c>
      <c r="BN51" s="16">
        <f t="shared" si="31"/>
        <v>0</v>
      </c>
      <c r="BP51" s="16">
        <f t="shared" si="16"/>
        <v>0</v>
      </c>
      <c r="BQ51" s="16">
        <f t="shared" si="17"/>
        <v>4</v>
      </c>
      <c r="BR51" s="16">
        <f t="shared" si="18"/>
        <v>0</v>
      </c>
      <c r="BT51" s="16">
        <f t="shared" si="19"/>
        <v>0</v>
      </c>
      <c r="BU51" s="16">
        <f t="shared" si="20"/>
        <v>0</v>
      </c>
      <c r="BV51" s="16">
        <f t="shared" si="21"/>
        <v>0</v>
      </c>
      <c r="BX51" s="16">
        <f t="shared" si="22"/>
        <v>0</v>
      </c>
      <c r="BY51" s="16">
        <f t="shared" si="23"/>
        <v>0</v>
      </c>
      <c r="BZ51" s="16">
        <f t="shared" si="24"/>
        <v>0</v>
      </c>
      <c r="CB51" s="16">
        <f t="shared" si="25"/>
        <v>0</v>
      </c>
      <c r="CC51" s="16">
        <f t="shared" si="26"/>
        <v>0</v>
      </c>
      <c r="CD51" s="16">
        <f t="shared" si="27"/>
        <v>1</v>
      </c>
      <c r="CF51" s="16">
        <f t="shared" si="28"/>
        <v>0</v>
      </c>
      <c r="CG51" s="16">
        <f t="shared" si="29"/>
        <v>0</v>
      </c>
      <c r="CH51" s="16">
        <f t="shared" si="30"/>
        <v>0</v>
      </c>
    </row>
    <row r="52" spans="1:86" ht="12.75" thickBot="1" x14ac:dyDescent="0.25">
      <c r="A52" s="79"/>
      <c r="B52" s="7" t="s">
        <v>97</v>
      </c>
      <c r="D52" s="9">
        <f t="shared" si="1"/>
        <v>286200</v>
      </c>
      <c r="E52" s="9">
        <f t="shared" si="1"/>
        <v>180000</v>
      </c>
      <c r="F52" s="9">
        <f t="shared" si="1"/>
        <v>0</v>
      </c>
      <c r="H52" s="13">
        <v>525000</v>
      </c>
      <c r="I52" s="13">
        <v>525000</v>
      </c>
      <c r="J52" s="14">
        <v>35000</v>
      </c>
      <c r="L52" s="13">
        <v>714000</v>
      </c>
      <c r="M52" s="14">
        <v>410000</v>
      </c>
      <c r="N52" s="14">
        <v>59500</v>
      </c>
      <c r="P52" s="13">
        <v>286200</v>
      </c>
      <c r="Q52" s="13">
        <v>286200</v>
      </c>
      <c r="R52" s="14">
        <v>21800</v>
      </c>
      <c r="T52" s="13">
        <v>520000</v>
      </c>
      <c r="U52" s="14">
        <v>300000</v>
      </c>
      <c r="V52" s="14">
        <v>30000</v>
      </c>
      <c r="X52" s="13">
        <v>503803</v>
      </c>
      <c r="Y52" s="14">
        <v>465048</v>
      </c>
      <c r="Z52" s="14">
        <v>38754</v>
      </c>
      <c r="AB52" s="13">
        <v>503837</v>
      </c>
      <c r="AC52" s="14">
        <v>180000</v>
      </c>
      <c r="AD52" s="14">
        <v>25200</v>
      </c>
      <c r="AF52" s="13">
        <v>380000</v>
      </c>
      <c r="AG52" s="14">
        <v>199000</v>
      </c>
      <c r="AH52" s="14">
        <v>18700</v>
      </c>
      <c r="AJ52" s="13">
        <v>420000</v>
      </c>
      <c r="AK52" s="14">
        <v>285000</v>
      </c>
      <c r="AL52" s="14">
        <v>1000</v>
      </c>
      <c r="AN52" s="13">
        <v>380000</v>
      </c>
      <c r="AO52" s="14">
        <v>280000</v>
      </c>
      <c r="AP52" s="14">
        <v>0</v>
      </c>
      <c r="AR52" s="13">
        <v>550000</v>
      </c>
      <c r="AS52" s="14">
        <v>650000</v>
      </c>
      <c r="AT52" s="14">
        <v>45000</v>
      </c>
      <c r="AV52" s="16">
        <f t="shared" si="2"/>
        <v>0</v>
      </c>
      <c r="AW52" s="16">
        <f t="shared" si="3"/>
        <v>0</v>
      </c>
      <c r="AX52" s="16">
        <f t="shared" si="4"/>
        <v>0</v>
      </c>
      <c r="AZ52" s="16">
        <f t="shared" si="5"/>
        <v>0</v>
      </c>
      <c r="BA52" s="16">
        <f t="shared" si="6"/>
        <v>0</v>
      </c>
      <c r="BB52" s="16">
        <f t="shared" si="7"/>
        <v>0</v>
      </c>
      <c r="BD52" s="16">
        <f t="shared" si="8"/>
        <v>3</v>
      </c>
      <c r="BE52" s="16">
        <f t="shared" si="9"/>
        <v>0</v>
      </c>
      <c r="BF52" s="16">
        <f t="shared" si="10"/>
        <v>0</v>
      </c>
      <c r="BH52" s="16">
        <f t="shared" si="11"/>
        <v>0</v>
      </c>
      <c r="BI52" s="16">
        <f t="shared" si="12"/>
        <v>0</v>
      </c>
      <c r="BJ52" s="16">
        <f t="shared" si="13"/>
        <v>0</v>
      </c>
      <c r="BL52" s="16">
        <f t="shared" si="14"/>
        <v>0</v>
      </c>
      <c r="BM52" s="16">
        <f t="shared" si="15"/>
        <v>0</v>
      </c>
      <c r="BN52" s="16">
        <f t="shared" si="31"/>
        <v>0</v>
      </c>
      <c r="BP52" s="16">
        <f t="shared" si="16"/>
        <v>0</v>
      </c>
      <c r="BQ52" s="16">
        <f t="shared" si="17"/>
        <v>4</v>
      </c>
      <c r="BR52" s="16">
        <f t="shared" si="18"/>
        <v>0</v>
      </c>
      <c r="BT52" s="16">
        <f t="shared" si="19"/>
        <v>0</v>
      </c>
      <c r="BU52" s="16">
        <f t="shared" si="20"/>
        <v>0</v>
      </c>
      <c r="BV52" s="16">
        <f t="shared" si="21"/>
        <v>0</v>
      </c>
      <c r="BX52" s="16">
        <f t="shared" si="22"/>
        <v>0</v>
      </c>
      <c r="BY52" s="16">
        <f t="shared" si="23"/>
        <v>0</v>
      </c>
      <c r="BZ52" s="16">
        <f t="shared" si="24"/>
        <v>0</v>
      </c>
      <c r="CB52" s="16">
        <f t="shared" si="25"/>
        <v>0</v>
      </c>
      <c r="CC52" s="16">
        <f t="shared" si="26"/>
        <v>0</v>
      </c>
      <c r="CD52" s="16">
        <f t="shared" si="27"/>
        <v>1</v>
      </c>
      <c r="CF52" s="16">
        <f t="shared" si="28"/>
        <v>0</v>
      </c>
      <c r="CG52" s="16">
        <f t="shared" si="29"/>
        <v>0</v>
      </c>
      <c r="CH52" s="16">
        <f t="shared" si="30"/>
        <v>0</v>
      </c>
    </row>
    <row r="53" spans="1:86" ht="12.75" thickBot="1" x14ac:dyDescent="0.25">
      <c r="A53" s="79"/>
      <c r="B53" s="7" t="s">
        <v>98</v>
      </c>
      <c r="D53" s="9">
        <f t="shared" si="1"/>
        <v>286200</v>
      </c>
      <c r="E53" s="9">
        <f t="shared" si="1"/>
        <v>180000</v>
      </c>
      <c r="F53" s="9">
        <f t="shared" si="1"/>
        <v>0</v>
      </c>
      <c r="H53" s="13">
        <v>433000</v>
      </c>
      <c r="I53" s="13">
        <v>433000</v>
      </c>
      <c r="J53" s="14">
        <v>35000</v>
      </c>
      <c r="L53" s="13">
        <v>658500</v>
      </c>
      <c r="M53" s="14">
        <v>410000</v>
      </c>
      <c r="N53" s="14">
        <v>54875</v>
      </c>
      <c r="P53" s="13">
        <v>286200</v>
      </c>
      <c r="Q53" s="13">
        <v>286200</v>
      </c>
      <c r="R53" s="14">
        <v>21800</v>
      </c>
      <c r="T53" s="13">
        <v>500000</v>
      </c>
      <c r="U53" s="14">
        <v>300000</v>
      </c>
      <c r="V53" s="14">
        <v>30000</v>
      </c>
      <c r="X53" s="13">
        <v>503803</v>
      </c>
      <c r="Y53" s="14">
        <v>465048</v>
      </c>
      <c r="Z53" s="14">
        <v>38754</v>
      </c>
      <c r="AB53" s="13">
        <v>500487</v>
      </c>
      <c r="AC53" s="14">
        <v>180000</v>
      </c>
      <c r="AD53" s="14">
        <v>25200</v>
      </c>
      <c r="AF53" s="13">
        <v>380000</v>
      </c>
      <c r="AG53" s="14">
        <v>199000</v>
      </c>
      <c r="AH53" s="14">
        <v>18700</v>
      </c>
      <c r="AJ53" s="13">
        <v>400000</v>
      </c>
      <c r="AK53" s="14">
        <v>285000</v>
      </c>
      <c r="AL53" s="14">
        <v>1000</v>
      </c>
      <c r="AN53" s="13">
        <v>380000</v>
      </c>
      <c r="AO53" s="14">
        <v>280000</v>
      </c>
      <c r="AP53" s="14">
        <v>0</v>
      </c>
      <c r="AR53" s="13">
        <v>495000</v>
      </c>
      <c r="AS53" s="14">
        <v>650000</v>
      </c>
      <c r="AT53" s="14">
        <v>45000</v>
      </c>
      <c r="AV53" s="16">
        <f t="shared" si="2"/>
        <v>0</v>
      </c>
      <c r="AW53" s="16">
        <f t="shared" si="3"/>
        <v>0</v>
      </c>
      <c r="AX53" s="16">
        <f t="shared" si="4"/>
        <v>0</v>
      </c>
      <c r="AZ53" s="16">
        <f t="shared" si="5"/>
        <v>0</v>
      </c>
      <c r="BA53" s="16">
        <f t="shared" si="6"/>
        <v>0</v>
      </c>
      <c r="BB53" s="16">
        <f t="shared" si="7"/>
        <v>0</v>
      </c>
      <c r="BD53" s="16">
        <f t="shared" si="8"/>
        <v>3</v>
      </c>
      <c r="BE53" s="16">
        <f t="shared" si="9"/>
        <v>0</v>
      </c>
      <c r="BF53" s="16">
        <f t="shared" si="10"/>
        <v>0</v>
      </c>
      <c r="BH53" s="16">
        <f t="shared" si="11"/>
        <v>0</v>
      </c>
      <c r="BI53" s="16">
        <f t="shared" si="12"/>
        <v>0</v>
      </c>
      <c r="BJ53" s="16">
        <f t="shared" si="13"/>
        <v>0</v>
      </c>
      <c r="BL53" s="16">
        <f t="shared" si="14"/>
        <v>0</v>
      </c>
      <c r="BM53" s="16">
        <f t="shared" si="15"/>
        <v>0</v>
      </c>
      <c r="BN53" s="16">
        <f t="shared" si="31"/>
        <v>0</v>
      </c>
      <c r="BP53" s="16">
        <f t="shared" si="16"/>
        <v>0</v>
      </c>
      <c r="BQ53" s="16">
        <f t="shared" si="17"/>
        <v>4</v>
      </c>
      <c r="BR53" s="16">
        <f t="shared" si="18"/>
        <v>0</v>
      </c>
      <c r="BT53" s="16">
        <f t="shared" si="19"/>
        <v>0</v>
      </c>
      <c r="BU53" s="16">
        <f t="shared" si="20"/>
        <v>0</v>
      </c>
      <c r="BV53" s="16">
        <f t="shared" si="21"/>
        <v>0</v>
      </c>
      <c r="BX53" s="16">
        <f t="shared" si="22"/>
        <v>0</v>
      </c>
      <c r="BY53" s="16">
        <f t="shared" si="23"/>
        <v>0</v>
      </c>
      <c r="BZ53" s="16">
        <f t="shared" si="24"/>
        <v>0</v>
      </c>
      <c r="CB53" s="16">
        <f t="shared" si="25"/>
        <v>0</v>
      </c>
      <c r="CC53" s="16">
        <f t="shared" si="26"/>
        <v>0</v>
      </c>
      <c r="CD53" s="16">
        <f t="shared" si="27"/>
        <v>1</v>
      </c>
      <c r="CF53" s="16">
        <f t="shared" si="28"/>
        <v>0</v>
      </c>
      <c r="CG53" s="16">
        <f t="shared" si="29"/>
        <v>0</v>
      </c>
      <c r="CH53" s="16">
        <f t="shared" si="30"/>
        <v>0</v>
      </c>
    </row>
    <row r="54" spans="1:86" ht="12.75" thickBot="1" x14ac:dyDescent="0.25">
      <c r="A54" s="79"/>
      <c r="B54" s="7" t="s">
        <v>99</v>
      </c>
      <c r="D54" s="9">
        <f t="shared" si="1"/>
        <v>270000</v>
      </c>
      <c r="E54" s="9">
        <f t="shared" si="1"/>
        <v>180000</v>
      </c>
      <c r="F54" s="9">
        <f t="shared" si="1"/>
        <v>0</v>
      </c>
      <c r="H54" s="13">
        <v>320000</v>
      </c>
      <c r="I54" s="13">
        <v>320000</v>
      </c>
      <c r="J54" s="14">
        <v>35000</v>
      </c>
      <c r="L54" s="13">
        <v>487500</v>
      </c>
      <c r="M54" s="14">
        <v>410000</v>
      </c>
      <c r="N54" s="14">
        <v>40625</v>
      </c>
      <c r="P54" s="13">
        <v>286200</v>
      </c>
      <c r="Q54" s="13">
        <v>286200</v>
      </c>
      <c r="R54" s="14">
        <v>21800</v>
      </c>
      <c r="T54" s="13">
        <v>400000</v>
      </c>
      <c r="U54" s="14">
        <v>300000</v>
      </c>
      <c r="V54" s="14">
        <v>30000</v>
      </c>
      <c r="X54" s="13">
        <v>503803</v>
      </c>
      <c r="Y54" s="14">
        <v>465048</v>
      </c>
      <c r="Z54" s="14">
        <v>38754</v>
      </c>
      <c r="AB54" s="13">
        <v>378559</v>
      </c>
      <c r="AC54" s="14">
        <v>180000</v>
      </c>
      <c r="AD54" s="14">
        <v>25200</v>
      </c>
      <c r="AF54" s="13">
        <v>270000</v>
      </c>
      <c r="AG54" s="14">
        <v>199000</v>
      </c>
      <c r="AH54" s="14">
        <v>18700</v>
      </c>
      <c r="AJ54" s="13">
        <v>400000</v>
      </c>
      <c r="AK54" s="14">
        <v>285000</v>
      </c>
      <c r="AL54" s="14">
        <v>1000</v>
      </c>
      <c r="AN54" s="13">
        <v>300000</v>
      </c>
      <c r="AO54" s="14">
        <v>280000</v>
      </c>
      <c r="AP54" s="14">
        <v>0</v>
      </c>
      <c r="AR54" s="13">
        <v>388000</v>
      </c>
      <c r="AS54" s="14">
        <v>650000</v>
      </c>
      <c r="AT54" s="14">
        <v>45000</v>
      </c>
      <c r="AV54" s="16">
        <f t="shared" si="2"/>
        <v>0</v>
      </c>
      <c r="AW54" s="16">
        <f t="shared" si="3"/>
        <v>0</v>
      </c>
      <c r="AX54" s="16">
        <f t="shared" si="4"/>
        <v>0</v>
      </c>
      <c r="AZ54" s="16">
        <f t="shared" si="5"/>
        <v>0</v>
      </c>
      <c r="BA54" s="16">
        <f t="shared" si="6"/>
        <v>0</v>
      </c>
      <c r="BB54" s="16">
        <f t="shared" si="7"/>
        <v>0</v>
      </c>
      <c r="BD54" s="16">
        <f t="shared" si="8"/>
        <v>0</v>
      </c>
      <c r="BE54" s="16">
        <f t="shared" si="9"/>
        <v>0</v>
      </c>
      <c r="BF54" s="16">
        <f t="shared" si="10"/>
        <v>0</v>
      </c>
      <c r="BH54" s="16">
        <f t="shared" si="11"/>
        <v>0</v>
      </c>
      <c r="BI54" s="16">
        <f t="shared" si="12"/>
        <v>0</v>
      </c>
      <c r="BJ54" s="16">
        <f t="shared" si="13"/>
        <v>0</v>
      </c>
      <c r="BL54" s="16">
        <f t="shared" si="14"/>
        <v>0</v>
      </c>
      <c r="BM54" s="16">
        <f t="shared" si="15"/>
        <v>0</v>
      </c>
      <c r="BN54" s="16">
        <f t="shared" si="31"/>
        <v>0</v>
      </c>
      <c r="BP54" s="16">
        <f t="shared" si="16"/>
        <v>0</v>
      </c>
      <c r="BQ54" s="16">
        <f t="shared" si="17"/>
        <v>4</v>
      </c>
      <c r="BR54" s="16">
        <f t="shared" si="18"/>
        <v>0</v>
      </c>
      <c r="BT54" s="16">
        <f t="shared" si="19"/>
        <v>3</v>
      </c>
      <c r="BU54" s="16">
        <f t="shared" si="20"/>
        <v>0</v>
      </c>
      <c r="BV54" s="16">
        <f t="shared" si="21"/>
        <v>0</v>
      </c>
      <c r="BX54" s="16">
        <f t="shared" si="22"/>
        <v>0</v>
      </c>
      <c r="BY54" s="16">
        <f t="shared" si="23"/>
        <v>0</v>
      </c>
      <c r="BZ54" s="16">
        <f t="shared" si="24"/>
        <v>0</v>
      </c>
      <c r="CB54" s="16">
        <f t="shared" si="25"/>
        <v>0</v>
      </c>
      <c r="CC54" s="16">
        <f t="shared" si="26"/>
        <v>0</v>
      </c>
      <c r="CD54" s="16">
        <f t="shared" si="27"/>
        <v>1</v>
      </c>
      <c r="CF54" s="16">
        <f t="shared" si="28"/>
        <v>0</v>
      </c>
      <c r="CG54" s="16">
        <f t="shared" si="29"/>
        <v>0</v>
      </c>
      <c r="CH54" s="16">
        <f t="shared" si="30"/>
        <v>0</v>
      </c>
    </row>
    <row r="55" spans="1:86" ht="12.75" thickBot="1" x14ac:dyDescent="0.25">
      <c r="A55" s="79"/>
      <c r="B55" s="7" t="s">
        <v>100</v>
      </c>
      <c r="D55" s="9">
        <f t="shared" si="1"/>
        <v>49500</v>
      </c>
      <c r="E55" s="9">
        <f t="shared" si="1"/>
        <v>180000</v>
      </c>
      <c r="F55" s="9">
        <f t="shared" si="1"/>
        <v>0</v>
      </c>
      <c r="H55" s="13">
        <v>410000</v>
      </c>
      <c r="I55" s="13">
        <v>410000</v>
      </c>
      <c r="J55" s="14">
        <v>35000</v>
      </c>
      <c r="L55" s="13">
        <v>559500</v>
      </c>
      <c r="M55" s="14">
        <v>410000</v>
      </c>
      <c r="N55" s="14">
        <v>46625</v>
      </c>
      <c r="P55" s="13">
        <v>286200</v>
      </c>
      <c r="Q55" s="13">
        <v>286200</v>
      </c>
      <c r="R55" s="14">
        <v>21800</v>
      </c>
      <c r="T55" s="13">
        <v>360000</v>
      </c>
      <c r="U55" s="14">
        <v>300000</v>
      </c>
      <c r="V55" s="14">
        <v>30000</v>
      </c>
      <c r="X55" s="13">
        <v>503803</v>
      </c>
      <c r="Y55" s="14">
        <v>465048</v>
      </c>
      <c r="Z55" s="14">
        <v>38754</v>
      </c>
      <c r="AB55" s="13">
        <v>378559</v>
      </c>
      <c r="AC55" s="14">
        <v>180000</v>
      </c>
      <c r="AD55" s="14">
        <v>25200</v>
      </c>
      <c r="AF55" s="13">
        <v>380000</v>
      </c>
      <c r="AG55" s="14">
        <v>199000</v>
      </c>
      <c r="AH55" s="14">
        <v>18700</v>
      </c>
      <c r="AJ55" s="13">
        <v>400000</v>
      </c>
      <c r="AK55" s="14">
        <v>285000</v>
      </c>
      <c r="AL55" s="14">
        <v>1000</v>
      </c>
      <c r="AN55" s="13">
        <v>320000</v>
      </c>
      <c r="AO55" s="14">
        <v>280000</v>
      </c>
      <c r="AP55" s="14">
        <v>0</v>
      </c>
      <c r="AR55" s="13">
        <v>49500</v>
      </c>
      <c r="AS55" s="14">
        <v>650000</v>
      </c>
      <c r="AT55" s="14">
        <v>45000</v>
      </c>
      <c r="AV55" s="16">
        <f t="shared" si="2"/>
        <v>0</v>
      </c>
      <c r="AW55" s="16">
        <f t="shared" si="3"/>
        <v>0</v>
      </c>
      <c r="AX55" s="16">
        <f t="shared" si="4"/>
        <v>0</v>
      </c>
      <c r="AZ55" s="16">
        <f t="shared" si="5"/>
        <v>0</v>
      </c>
      <c r="BA55" s="16">
        <f t="shared" si="6"/>
        <v>0</v>
      </c>
      <c r="BB55" s="16">
        <f t="shared" si="7"/>
        <v>0</v>
      </c>
      <c r="BD55" s="16">
        <f t="shared" si="8"/>
        <v>0</v>
      </c>
      <c r="BE55" s="16">
        <f t="shared" si="9"/>
        <v>0</v>
      </c>
      <c r="BF55" s="16">
        <f t="shared" si="10"/>
        <v>0</v>
      </c>
      <c r="BH55" s="16">
        <f t="shared" si="11"/>
        <v>0</v>
      </c>
      <c r="BI55" s="16">
        <f t="shared" si="12"/>
        <v>0</v>
      </c>
      <c r="BJ55" s="16">
        <f t="shared" si="13"/>
        <v>0</v>
      </c>
      <c r="BL55" s="16">
        <f t="shared" si="14"/>
        <v>0</v>
      </c>
      <c r="BM55" s="16">
        <f t="shared" si="15"/>
        <v>0</v>
      </c>
      <c r="BN55" s="16">
        <f t="shared" si="31"/>
        <v>0</v>
      </c>
      <c r="BP55" s="16">
        <f t="shared" si="16"/>
        <v>0</v>
      </c>
      <c r="BQ55" s="16">
        <f t="shared" si="17"/>
        <v>4</v>
      </c>
      <c r="BR55" s="16">
        <f t="shared" si="18"/>
        <v>0</v>
      </c>
      <c r="BT55" s="16">
        <f t="shared" si="19"/>
        <v>0</v>
      </c>
      <c r="BU55" s="16">
        <f t="shared" si="20"/>
        <v>0</v>
      </c>
      <c r="BV55" s="16">
        <f t="shared" si="21"/>
        <v>0</v>
      </c>
      <c r="BX55" s="16">
        <f t="shared" si="22"/>
        <v>0</v>
      </c>
      <c r="BY55" s="16">
        <f t="shared" si="23"/>
        <v>0</v>
      </c>
      <c r="BZ55" s="16">
        <f t="shared" si="24"/>
        <v>0</v>
      </c>
      <c r="CB55" s="16">
        <f t="shared" si="25"/>
        <v>0</v>
      </c>
      <c r="CC55" s="16">
        <f t="shared" si="26"/>
        <v>0</v>
      </c>
      <c r="CD55" s="16">
        <f t="shared" si="27"/>
        <v>1</v>
      </c>
      <c r="CF55" s="16">
        <f t="shared" si="28"/>
        <v>3</v>
      </c>
      <c r="CG55" s="16">
        <f t="shared" si="29"/>
        <v>0</v>
      </c>
      <c r="CH55" s="16">
        <f t="shared" si="30"/>
        <v>0</v>
      </c>
    </row>
    <row r="56" spans="1:86" ht="12.75" thickBot="1" x14ac:dyDescent="0.25">
      <c r="A56" s="79"/>
      <c r="B56" s="7" t="s">
        <v>101</v>
      </c>
      <c r="D56" s="9">
        <f t="shared" si="1"/>
        <v>286200</v>
      </c>
      <c r="E56" s="9">
        <f t="shared" si="1"/>
        <v>180000</v>
      </c>
      <c r="F56" s="9">
        <f t="shared" si="1"/>
        <v>0</v>
      </c>
      <c r="H56" s="13">
        <v>355000</v>
      </c>
      <c r="I56" s="13">
        <v>355000</v>
      </c>
      <c r="J56" s="14">
        <v>35000</v>
      </c>
      <c r="L56" s="13">
        <v>606000</v>
      </c>
      <c r="M56" s="14">
        <v>410000</v>
      </c>
      <c r="N56" s="14">
        <v>50500</v>
      </c>
      <c r="P56" s="13">
        <v>286200</v>
      </c>
      <c r="Q56" s="13">
        <v>286200</v>
      </c>
      <c r="R56" s="14">
        <v>21800</v>
      </c>
      <c r="T56" s="13">
        <v>380000</v>
      </c>
      <c r="U56" s="14">
        <v>300000</v>
      </c>
      <c r="V56" s="14">
        <v>30000</v>
      </c>
      <c r="X56" s="13">
        <v>503803</v>
      </c>
      <c r="Y56" s="14">
        <v>465048</v>
      </c>
      <c r="Z56" s="14">
        <v>38754</v>
      </c>
      <c r="AB56" s="13">
        <v>336178</v>
      </c>
      <c r="AC56" s="14">
        <v>180000</v>
      </c>
      <c r="AD56" s="14">
        <v>25200</v>
      </c>
      <c r="AF56" s="13">
        <v>350000</v>
      </c>
      <c r="AG56" s="14">
        <v>199000</v>
      </c>
      <c r="AH56" s="14">
        <v>18700</v>
      </c>
      <c r="AJ56" s="13">
        <v>400000</v>
      </c>
      <c r="AK56" s="14">
        <v>285000</v>
      </c>
      <c r="AL56" s="14">
        <v>1000</v>
      </c>
      <c r="AN56" s="13">
        <v>340000</v>
      </c>
      <c r="AO56" s="14">
        <v>280000</v>
      </c>
      <c r="AP56" s="14">
        <v>0</v>
      </c>
      <c r="AR56" s="13">
        <v>475000</v>
      </c>
      <c r="AS56" s="14">
        <v>650000</v>
      </c>
      <c r="AT56" s="14">
        <v>45000</v>
      </c>
      <c r="AV56" s="16">
        <f t="shared" si="2"/>
        <v>0</v>
      </c>
      <c r="AW56" s="16">
        <f t="shared" si="3"/>
        <v>0</v>
      </c>
      <c r="AX56" s="16">
        <f t="shared" si="4"/>
        <v>0</v>
      </c>
      <c r="AZ56" s="16">
        <f t="shared" si="5"/>
        <v>0</v>
      </c>
      <c r="BA56" s="16">
        <f t="shared" si="6"/>
        <v>0</v>
      </c>
      <c r="BB56" s="16">
        <f t="shared" si="7"/>
        <v>0</v>
      </c>
      <c r="BD56" s="16">
        <f t="shared" si="8"/>
        <v>3</v>
      </c>
      <c r="BE56" s="16">
        <f t="shared" si="9"/>
        <v>0</v>
      </c>
      <c r="BF56" s="16">
        <f t="shared" si="10"/>
        <v>0</v>
      </c>
      <c r="BH56" s="16">
        <f t="shared" si="11"/>
        <v>0</v>
      </c>
      <c r="BI56" s="16">
        <f t="shared" si="12"/>
        <v>0</v>
      </c>
      <c r="BJ56" s="16">
        <f t="shared" si="13"/>
        <v>0</v>
      </c>
      <c r="BL56" s="16">
        <f t="shared" si="14"/>
        <v>0</v>
      </c>
      <c r="BM56" s="16">
        <f t="shared" si="15"/>
        <v>0</v>
      </c>
      <c r="BN56" s="16">
        <f t="shared" si="31"/>
        <v>0</v>
      </c>
      <c r="BP56" s="16">
        <f t="shared" si="16"/>
        <v>0</v>
      </c>
      <c r="BQ56" s="16">
        <f t="shared" si="17"/>
        <v>4</v>
      </c>
      <c r="BR56" s="16">
        <f t="shared" si="18"/>
        <v>0</v>
      </c>
      <c r="BT56" s="16">
        <f t="shared" si="19"/>
        <v>0</v>
      </c>
      <c r="BU56" s="16">
        <f t="shared" si="20"/>
        <v>0</v>
      </c>
      <c r="BV56" s="16">
        <f t="shared" si="21"/>
        <v>0</v>
      </c>
      <c r="BX56" s="16">
        <f t="shared" si="22"/>
        <v>0</v>
      </c>
      <c r="BY56" s="16">
        <f t="shared" si="23"/>
        <v>0</v>
      </c>
      <c r="BZ56" s="16">
        <f t="shared" si="24"/>
        <v>0</v>
      </c>
      <c r="CB56" s="16">
        <f t="shared" si="25"/>
        <v>0</v>
      </c>
      <c r="CC56" s="16">
        <f t="shared" si="26"/>
        <v>0</v>
      </c>
      <c r="CD56" s="16">
        <f t="shared" si="27"/>
        <v>1</v>
      </c>
      <c r="CF56" s="16">
        <f t="shared" si="28"/>
        <v>0</v>
      </c>
      <c r="CG56" s="16">
        <f t="shared" si="29"/>
        <v>0</v>
      </c>
      <c r="CH56" s="16">
        <f t="shared" si="30"/>
        <v>0</v>
      </c>
    </row>
    <row r="57" spans="1:86" ht="12.75" thickBot="1" x14ac:dyDescent="0.25">
      <c r="A57" s="79" t="s">
        <v>70</v>
      </c>
      <c r="B57" s="4" t="s">
        <v>71</v>
      </c>
      <c r="D57" s="9">
        <f t="shared" si="1"/>
        <v>349550</v>
      </c>
      <c r="E57" s="9">
        <f t="shared" si="1"/>
        <v>180000</v>
      </c>
      <c r="F57" s="9">
        <f t="shared" si="1"/>
        <v>0</v>
      </c>
      <c r="H57" s="13">
        <v>416000</v>
      </c>
      <c r="I57" s="13">
        <v>416000</v>
      </c>
      <c r="J57" s="14">
        <v>35000</v>
      </c>
      <c r="L57" s="13">
        <v>624000</v>
      </c>
      <c r="M57" s="14">
        <v>435000</v>
      </c>
      <c r="N57" s="14">
        <v>52000</v>
      </c>
      <c r="P57" s="13">
        <v>349550</v>
      </c>
      <c r="Q57" s="13">
        <v>349550</v>
      </c>
      <c r="R57" s="14">
        <v>21800</v>
      </c>
      <c r="T57" s="13">
        <v>390000</v>
      </c>
      <c r="U57" s="14">
        <v>300000</v>
      </c>
      <c r="V57" s="14">
        <v>30000</v>
      </c>
      <c r="X57" s="13">
        <v>503803</v>
      </c>
      <c r="Y57" s="14">
        <v>465048</v>
      </c>
      <c r="Z57" s="14">
        <v>38754</v>
      </c>
      <c r="AB57" s="13">
        <v>457523</v>
      </c>
      <c r="AC57" s="14">
        <v>180000</v>
      </c>
      <c r="AD57" s="14">
        <v>25200</v>
      </c>
      <c r="AF57" s="13">
        <v>350000</v>
      </c>
      <c r="AG57" s="14">
        <v>199000</v>
      </c>
      <c r="AH57" s="14">
        <v>18700</v>
      </c>
      <c r="AJ57" s="13">
        <v>410000</v>
      </c>
      <c r="AK57" s="14">
        <v>285000</v>
      </c>
      <c r="AL57" s="14">
        <v>1000</v>
      </c>
      <c r="AN57" s="13">
        <v>350000</v>
      </c>
      <c r="AO57" s="14">
        <v>280000</v>
      </c>
      <c r="AP57" s="14">
        <v>0</v>
      </c>
      <c r="AR57" s="13">
        <v>495000</v>
      </c>
      <c r="AS57" s="14">
        <v>700000</v>
      </c>
      <c r="AT57" s="14">
        <v>45000</v>
      </c>
      <c r="AV57" s="16">
        <f t="shared" si="2"/>
        <v>0</v>
      </c>
      <c r="AW57" s="16">
        <f t="shared" si="3"/>
        <v>0</v>
      </c>
      <c r="AX57" s="16">
        <f t="shared" si="4"/>
        <v>0</v>
      </c>
      <c r="AZ57" s="16">
        <f t="shared" si="5"/>
        <v>0</v>
      </c>
      <c r="BA57" s="16">
        <f t="shared" si="6"/>
        <v>0</v>
      </c>
      <c r="BB57" s="16">
        <f t="shared" si="7"/>
        <v>0</v>
      </c>
      <c r="BD57" s="16">
        <f t="shared" si="8"/>
        <v>3</v>
      </c>
      <c r="BE57" s="16">
        <f t="shared" si="9"/>
        <v>0</v>
      </c>
      <c r="BF57" s="16">
        <f t="shared" si="10"/>
        <v>0</v>
      </c>
      <c r="BH57" s="16">
        <f t="shared" si="11"/>
        <v>0</v>
      </c>
      <c r="BI57" s="16">
        <f t="shared" si="12"/>
        <v>0</v>
      </c>
      <c r="BJ57" s="16">
        <f t="shared" si="13"/>
        <v>0</v>
      </c>
      <c r="BL57" s="16">
        <f t="shared" si="14"/>
        <v>0</v>
      </c>
      <c r="BM57" s="16">
        <f t="shared" si="15"/>
        <v>0</v>
      </c>
      <c r="BN57" s="16">
        <f t="shared" si="31"/>
        <v>0</v>
      </c>
      <c r="BP57" s="16">
        <f t="shared" si="16"/>
        <v>0</v>
      </c>
      <c r="BQ57" s="16">
        <f t="shared" si="17"/>
        <v>4</v>
      </c>
      <c r="BR57" s="16">
        <f t="shared" si="18"/>
        <v>0</v>
      </c>
      <c r="BT57" s="16">
        <f t="shared" si="19"/>
        <v>0</v>
      </c>
      <c r="BU57" s="16">
        <f t="shared" si="20"/>
        <v>0</v>
      </c>
      <c r="BV57" s="16">
        <f t="shared" si="21"/>
        <v>0</v>
      </c>
      <c r="BX57" s="16">
        <f t="shared" si="22"/>
        <v>0</v>
      </c>
      <c r="BY57" s="16">
        <f t="shared" si="23"/>
        <v>0</v>
      </c>
      <c r="BZ57" s="16">
        <f t="shared" si="24"/>
        <v>0</v>
      </c>
      <c r="CB57" s="16">
        <f t="shared" si="25"/>
        <v>0</v>
      </c>
      <c r="CC57" s="16">
        <f t="shared" si="26"/>
        <v>0</v>
      </c>
      <c r="CD57" s="16">
        <f t="shared" si="27"/>
        <v>1</v>
      </c>
      <c r="CF57" s="16">
        <f t="shared" si="28"/>
        <v>0</v>
      </c>
      <c r="CG57" s="16">
        <f t="shared" si="29"/>
        <v>0</v>
      </c>
      <c r="CH57" s="16">
        <f t="shared" si="30"/>
        <v>0</v>
      </c>
    </row>
    <row r="58" spans="1:86" ht="12.75" thickBot="1" x14ac:dyDescent="0.25">
      <c r="A58" s="79"/>
      <c r="B58" s="7" t="s">
        <v>72</v>
      </c>
      <c r="D58" s="9">
        <f t="shared" si="1"/>
        <v>349550</v>
      </c>
      <c r="E58" s="9">
        <f t="shared" si="1"/>
        <v>180000</v>
      </c>
      <c r="F58" s="9">
        <f t="shared" si="1"/>
        <v>0</v>
      </c>
      <c r="H58" s="13">
        <v>410000</v>
      </c>
      <c r="I58" s="13">
        <v>410000</v>
      </c>
      <c r="J58" s="14">
        <v>35000</v>
      </c>
      <c r="L58" s="13">
        <v>583500</v>
      </c>
      <c r="M58" s="14">
        <v>435000</v>
      </c>
      <c r="N58" s="14">
        <v>48625</v>
      </c>
      <c r="P58" s="13">
        <v>349550</v>
      </c>
      <c r="Q58" s="13">
        <v>349550</v>
      </c>
      <c r="R58" s="14">
        <v>21800</v>
      </c>
      <c r="T58" s="13">
        <v>400000</v>
      </c>
      <c r="U58" s="14">
        <v>300000</v>
      </c>
      <c r="V58" s="14">
        <v>30000</v>
      </c>
      <c r="X58" s="13">
        <v>503803</v>
      </c>
      <c r="Y58" s="14">
        <v>465048</v>
      </c>
      <c r="Z58" s="14">
        <v>38754</v>
      </c>
      <c r="AB58" s="13">
        <v>437782</v>
      </c>
      <c r="AC58" s="14">
        <v>180000</v>
      </c>
      <c r="AD58" s="14">
        <v>25200</v>
      </c>
      <c r="AF58" s="13">
        <v>350000</v>
      </c>
      <c r="AG58" s="14">
        <v>199000</v>
      </c>
      <c r="AH58" s="14">
        <v>18700</v>
      </c>
      <c r="AJ58" s="13">
        <v>380000</v>
      </c>
      <c r="AK58" s="14">
        <v>285000</v>
      </c>
      <c r="AL58" s="14">
        <v>1000</v>
      </c>
      <c r="AN58" s="13">
        <v>350000</v>
      </c>
      <c r="AO58" s="14">
        <v>280000</v>
      </c>
      <c r="AP58" s="14">
        <v>0</v>
      </c>
      <c r="AR58" s="13">
        <v>470000</v>
      </c>
      <c r="AS58" s="14">
        <v>650000</v>
      </c>
      <c r="AT58" s="14">
        <v>45000</v>
      </c>
      <c r="AV58" s="16">
        <f t="shared" si="2"/>
        <v>0</v>
      </c>
      <c r="AW58" s="16">
        <f t="shared" si="3"/>
        <v>0</v>
      </c>
      <c r="AX58" s="16">
        <f t="shared" si="4"/>
        <v>0</v>
      </c>
      <c r="AZ58" s="16">
        <f t="shared" si="5"/>
        <v>0</v>
      </c>
      <c r="BA58" s="16">
        <f t="shared" si="6"/>
        <v>0</v>
      </c>
      <c r="BB58" s="16">
        <f t="shared" si="7"/>
        <v>0</v>
      </c>
      <c r="BD58" s="16">
        <f t="shared" si="8"/>
        <v>3</v>
      </c>
      <c r="BE58" s="16">
        <f t="shared" si="9"/>
        <v>0</v>
      </c>
      <c r="BF58" s="16">
        <f t="shared" si="10"/>
        <v>0</v>
      </c>
      <c r="BH58" s="16">
        <f t="shared" si="11"/>
        <v>0</v>
      </c>
      <c r="BI58" s="16">
        <f t="shared" si="12"/>
        <v>0</v>
      </c>
      <c r="BJ58" s="16">
        <f t="shared" si="13"/>
        <v>0</v>
      </c>
      <c r="BL58" s="16">
        <f t="shared" si="14"/>
        <v>0</v>
      </c>
      <c r="BM58" s="16">
        <f t="shared" si="15"/>
        <v>0</v>
      </c>
      <c r="BN58" s="16">
        <f t="shared" si="31"/>
        <v>0</v>
      </c>
      <c r="BP58" s="16">
        <f t="shared" si="16"/>
        <v>0</v>
      </c>
      <c r="BQ58" s="16">
        <f t="shared" si="17"/>
        <v>4</v>
      </c>
      <c r="BR58" s="16">
        <f t="shared" si="18"/>
        <v>0</v>
      </c>
      <c r="BT58" s="16">
        <f t="shared" si="19"/>
        <v>0</v>
      </c>
      <c r="BU58" s="16">
        <f t="shared" si="20"/>
        <v>0</v>
      </c>
      <c r="BV58" s="16">
        <f t="shared" si="21"/>
        <v>0</v>
      </c>
      <c r="BX58" s="16">
        <f t="shared" si="22"/>
        <v>0</v>
      </c>
      <c r="BY58" s="16">
        <f t="shared" si="23"/>
        <v>0</v>
      </c>
      <c r="BZ58" s="16">
        <f t="shared" si="24"/>
        <v>0</v>
      </c>
      <c r="CB58" s="16">
        <f t="shared" si="25"/>
        <v>0</v>
      </c>
      <c r="CC58" s="16">
        <f t="shared" si="26"/>
        <v>0</v>
      </c>
      <c r="CD58" s="16">
        <f t="shared" si="27"/>
        <v>1</v>
      </c>
      <c r="CF58" s="16">
        <f t="shared" si="28"/>
        <v>0</v>
      </c>
      <c r="CG58" s="16">
        <f t="shared" si="29"/>
        <v>0</v>
      </c>
      <c r="CH58" s="16">
        <f t="shared" si="30"/>
        <v>0</v>
      </c>
    </row>
    <row r="59" spans="1:86" ht="12.75" thickBot="1" x14ac:dyDescent="0.25">
      <c r="A59" s="79"/>
      <c r="B59" s="7" t="s">
        <v>73</v>
      </c>
      <c r="D59" s="9">
        <f t="shared" si="1"/>
        <v>349550</v>
      </c>
      <c r="E59" s="9">
        <f t="shared" si="1"/>
        <v>180000</v>
      </c>
      <c r="F59" s="9">
        <f t="shared" si="1"/>
        <v>0</v>
      </c>
      <c r="H59" s="13">
        <v>380000</v>
      </c>
      <c r="I59" s="13">
        <v>380000</v>
      </c>
      <c r="J59" s="14">
        <v>35000</v>
      </c>
      <c r="L59" s="13">
        <v>568500</v>
      </c>
      <c r="M59" s="14">
        <v>435000</v>
      </c>
      <c r="N59" s="14">
        <v>47375</v>
      </c>
      <c r="P59" s="13">
        <v>349550</v>
      </c>
      <c r="Q59" s="13">
        <v>349550</v>
      </c>
      <c r="R59" s="14">
        <v>21800</v>
      </c>
      <c r="T59" s="13">
        <v>400000</v>
      </c>
      <c r="U59" s="14">
        <v>300000</v>
      </c>
      <c r="V59" s="14">
        <v>30000</v>
      </c>
      <c r="X59" s="13">
        <v>503803</v>
      </c>
      <c r="Y59" s="14">
        <v>465048</v>
      </c>
      <c r="Z59" s="14">
        <v>38754</v>
      </c>
      <c r="AB59" s="13">
        <v>425008</v>
      </c>
      <c r="AC59" s="14">
        <v>180000</v>
      </c>
      <c r="AD59" s="14">
        <v>25200</v>
      </c>
      <c r="AF59" s="13">
        <v>350000</v>
      </c>
      <c r="AG59" s="14">
        <v>199000</v>
      </c>
      <c r="AH59" s="14">
        <v>18700</v>
      </c>
      <c r="AJ59" s="13">
        <v>350000</v>
      </c>
      <c r="AK59" s="14">
        <v>285000</v>
      </c>
      <c r="AL59" s="14">
        <v>1000</v>
      </c>
      <c r="AN59" s="13">
        <v>350000</v>
      </c>
      <c r="AO59" s="14">
        <v>280000</v>
      </c>
      <c r="AP59" s="14">
        <v>0</v>
      </c>
      <c r="AR59" s="13">
        <v>450000</v>
      </c>
      <c r="AS59" s="14">
        <v>650000</v>
      </c>
      <c r="AT59" s="14">
        <v>45000</v>
      </c>
      <c r="AV59" s="16">
        <f t="shared" si="2"/>
        <v>0</v>
      </c>
      <c r="AW59" s="16">
        <f t="shared" si="3"/>
        <v>0</v>
      </c>
      <c r="AX59" s="16">
        <f t="shared" si="4"/>
        <v>0</v>
      </c>
      <c r="AZ59" s="16">
        <f t="shared" si="5"/>
        <v>0</v>
      </c>
      <c r="BA59" s="16">
        <f t="shared" si="6"/>
        <v>0</v>
      </c>
      <c r="BB59" s="16">
        <f t="shared" si="7"/>
        <v>0</v>
      </c>
      <c r="BD59" s="16">
        <f t="shared" si="8"/>
        <v>3</v>
      </c>
      <c r="BE59" s="16">
        <f t="shared" si="9"/>
        <v>0</v>
      </c>
      <c r="BF59" s="16">
        <f t="shared" si="10"/>
        <v>0</v>
      </c>
      <c r="BH59" s="16">
        <f t="shared" si="11"/>
        <v>0</v>
      </c>
      <c r="BI59" s="16">
        <f t="shared" si="12"/>
        <v>0</v>
      </c>
      <c r="BJ59" s="16">
        <f t="shared" si="13"/>
        <v>0</v>
      </c>
      <c r="BL59" s="16">
        <f t="shared" si="14"/>
        <v>0</v>
      </c>
      <c r="BM59" s="16">
        <f t="shared" si="15"/>
        <v>0</v>
      </c>
      <c r="BN59" s="16">
        <f t="shared" si="31"/>
        <v>0</v>
      </c>
      <c r="BP59" s="16">
        <f t="shared" si="16"/>
        <v>0</v>
      </c>
      <c r="BQ59" s="16">
        <f t="shared" si="17"/>
        <v>4</v>
      </c>
      <c r="BR59" s="16">
        <f t="shared" si="18"/>
        <v>0</v>
      </c>
      <c r="BT59" s="16">
        <f t="shared" si="19"/>
        <v>0</v>
      </c>
      <c r="BU59" s="16">
        <f t="shared" si="20"/>
        <v>0</v>
      </c>
      <c r="BV59" s="16">
        <f t="shared" si="21"/>
        <v>0</v>
      </c>
      <c r="BX59" s="16">
        <f t="shared" si="22"/>
        <v>0</v>
      </c>
      <c r="BY59" s="16">
        <f t="shared" si="23"/>
        <v>0</v>
      </c>
      <c r="BZ59" s="16">
        <f t="shared" si="24"/>
        <v>0</v>
      </c>
      <c r="CB59" s="16">
        <f t="shared" si="25"/>
        <v>0</v>
      </c>
      <c r="CC59" s="16">
        <f t="shared" si="26"/>
        <v>0</v>
      </c>
      <c r="CD59" s="16">
        <f t="shared" si="27"/>
        <v>1</v>
      </c>
      <c r="CF59" s="16">
        <f t="shared" si="28"/>
        <v>0</v>
      </c>
      <c r="CG59" s="16">
        <f t="shared" si="29"/>
        <v>0</v>
      </c>
      <c r="CH59" s="16">
        <f t="shared" si="30"/>
        <v>0</v>
      </c>
    </row>
    <row r="60" spans="1:86" ht="12.75" thickBot="1" x14ac:dyDescent="0.25">
      <c r="A60" s="79"/>
      <c r="B60" s="7" t="s">
        <v>74</v>
      </c>
      <c r="D60" s="9">
        <f t="shared" si="1"/>
        <v>380000</v>
      </c>
      <c r="E60" s="9">
        <f t="shared" si="1"/>
        <v>180000</v>
      </c>
      <c r="F60" s="9">
        <f t="shared" si="1"/>
        <v>0</v>
      </c>
      <c r="H60" s="13">
        <v>555000</v>
      </c>
      <c r="I60" s="13">
        <v>555000</v>
      </c>
      <c r="J60" s="14">
        <v>35000</v>
      </c>
      <c r="L60" s="13">
        <v>832500</v>
      </c>
      <c r="M60" s="14">
        <v>435000</v>
      </c>
      <c r="N60" s="14">
        <v>69375</v>
      </c>
      <c r="P60" s="13">
        <v>750550</v>
      </c>
      <c r="Q60" s="13">
        <v>750550</v>
      </c>
      <c r="R60" s="14">
        <v>21800</v>
      </c>
      <c r="T60" s="13">
        <v>520000</v>
      </c>
      <c r="U60" s="14">
        <v>300000</v>
      </c>
      <c r="V60" s="14">
        <v>30000</v>
      </c>
      <c r="X60" s="13">
        <v>503803</v>
      </c>
      <c r="Y60" s="14">
        <v>465048</v>
      </c>
      <c r="Z60" s="14">
        <v>38754</v>
      </c>
      <c r="AB60" s="13">
        <v>758280</v>
      </c>
      <c r="AC60" s="14">
        <v>180000</v>
      </c>
      <c r="AD60" s="14">
        <v>25200</v>
      </c>
      <c r="AF60" s="13">
        <v>380000</v>
      </c>
      <c r="AG60" s="14">
        <v>199000</v>
      </c>
      <c r="AH60" s="14">
        <v>18700</v>
      </c>
      <c r="AJ60" s="13">
        <v>580000</v>
      </c>
      <c r="AK60" s="14">
        <v>285000</v>
      </c>
      <c r="AL60" s="14">
        <v>1000</v>
      </c>
      <c r="AN60" s="13">
        <v>500000</v>
      </c>
      <c r="AO60" s="14">
        <v>300000</v>
      </c>
      <c r="AP60" s="14">
        <v>0</v>
      </c>
      <c r="AR60" s="13">
        <v>630000</v>
      </c>
      <c r="AS60" s="14">
        <v>820000</v>
      </c>
      <c r="AT60" s="14">
        <v>45000</v>
      </c>
      <c r="AV60" s="16">
        <f t="shared" si="2"/>
        <v>0</v>
      </c>
      <c r="AW60" s="16">
        <f t="shared" si="3"/>
        <v>0</v>
      </c>
      <c r="AX60" s="16">
        <f t="shared" si="4"/>
        <v>0</v>
      </c>
      <c r="AZ60" s="16">
        <f t="shared" si="5"/>
        <v>0</v>
      </c>
      <c r="BA60" s="16">
        <f t="shared" si="6"/>
        <v>0</v>
      </c>
      <c r="BB60" s="16">
        <f t="shared" si="7"/>
        <v>0</v>
      </c>
      <c r="BD60" s="16">
        <f t="shared" si="8"/>
        <v>0</v>
      </c>
      <c r="BE60" s="16">
        <f t="shared" si="9"/>
        <v>0</v>
      </c>
      <c r="BF60" s="16">
        <f t="shared" si="10"/>
        <v>0</v>
      </c>
      <c r="BH60" s="16">
        <f t="shared" si="11"/>
        <v>0</v>
      </c>
      <c r="BI60" s="16">
        <f t="shared" si="12"/>
        <v>0</v>
      </c>
      <c r="BJ60" s="16">
        <f t="shared" si="13"/>
        <v>0</v>
      </c>
      <c r="BL60" s="16">
        <f t="shared" si="14"/>
        <v>0</v>
      </c>
      <c r="BM60" s="16">
        <f t="shared" si="15"/>
        <v>0</v>
      </c>
      <c r="BN60" s="16">
        <f t="shared" si="31"/>
        <v>0</v>
      </c>
      <c r="BP60" s="16">
        <f t="shared" si="16"/>
        <v>0</v>
      </c>
      <c r="BQ60" s="16">
        <f t="shared" si="17"/>
        <v>4</v>
      </c>
      <c r="BR60" s="16">
        <f t="shared" si="18"/>
        <v>0</v>
      </c>
      <c r="BT60" s="16">
        <f t="shared" si="19"/>
        <v>3</v>
      </c>
      <c r="BU60" s="16">
        <f t="shared" si="20"/>
        <v>0</v>
      </c>
      <c r="BV60" s="16">
        <f t="shared" si="21"/>
        <v>0</v>
      </c>
      <c r="BX60" s="16">
        <f t="shared" si="22"/>
        <v>0</v>
      </c>
      <c r="BY60" s="16">
        <f t="shared" si="23"/>
        <v>0</v>
      </c>
      <c r="BZ60" s="16">
        <f t="shared" si="24"/>
        <v>0</v>
      </c>
      <c r="CB60" s="16">
        <f t="shared" si="25"/>
        <v>0</v>
      </c>
      <c r="CC60" s="16">
        <f t="shared" si="26"/>
        <v>0</v>
      </c>
      <c r="CD60" s="16">
        <f t="shared" si="27"/>
        <v>1</v>
      </c>
      <c r="CF60" s="16">
        <f t="shared" si="28"/>
        <v>0</v>
      </c>
      <c r="CG60" s="16">
        <f t="shared" si="29"/>
        <v>0</v>
      </c>
      <c r="CH60" s="16">
        <f t="shared" si="30"/>
        <v>0</v>
      </c>
    </row>
    <row r="61" spans="1:86" ht="12.75" thickBot="1" x14ac:dyDescent="0.25">
      <c r="A61" s="79"/>
      <c r="B61" s="7" t="s">
        <v>200</v>
      </c>
      <c r="D61" s="9">
        <f t="shared" si="1"/>
        <v>349550</v>
      </c>
      <c r="E61" s="9">
        <f t="shared" si="1"/>
        <v>180000</v>
      </c>
      <c r="F61" s="9">
        <f t="shared" si="1"/>
        <v>0</v>
      </c>
      <c r="H61" s="13">
        <v>840000</v>
      </c>
      <c r="I61" s="13">
        <v>840000</v>
      </c>
      <c r="J61" s="14">
        <v>35000</v>
      </c>
      <c r="L61" s="13">
        <v>850000</v>
      </c>
      <c r="M61" s="14">
        <v>435000</v>
      </c>
      <c r="N61" s="14">
        <v>70833</v>
      </c>
      <c r="P61" s="13">
        <v>349550</v>
      </c>
      <c r="Q61" s="13">
        <v>349550</v>
      </c>
      <c r="R61" s="14">
        <v>21800</v>
      </c>
      <c r="T61" s="13">
        <v>580000</v>
      </c>
      <c r="U61" s="14">
        <v>300000</v>
      </c>
      <c r="V61" s="14">
        <v>30000</v>
      </c>
      <c r="X61" s="13">
        <v>503803</v>
      </c>
      <c r="Y61" s="14">
        <v>465048</v>
      </c>
      <c r="Z61" s="14">
        <v>38754</v>
      </c>
      <c r="AB61" s="13">
        <v>511323</v>
      </c>
      <c r="AC61" s="14">
        <v>180000</v>
      </c>
      <c r="AD61" s="14">
        <v>25200</v>
      </c>
      <c r="AF61" s="13">
        <v>400000</v>
      </c>
      <c r="AG61" s="14">
        <v>199000</v>
      </c>
      <c r="AH61" s="14">
        <v>18700</v>
      </c>
      <c r="AJ61" s="13">
        <v>580000</v>
      </c>
      <c r="AK61" s="14">
        <v>285000</v>
      </c>
      <c r="AL61" s="14">
        <v>1000</v>
      </c>
      <c r="AN61" s="13">
        <v>350000</v>
      </c>
      <c r="AO61" s="14">
        <v>280000</v>
      </c>
      <c r="AP61" s="14">
        <v>0</v>
      </c>
      <c r="AR61" s="13">
        <v>910000</v>
      </c>
      <c r="AS61" s="14">
        <v>990000</v>
      </c>
      <c r="AT61" s="14">
        <v>45000</v>
      </c>
      <c r="AV61" s="16">
        <f t="shared" si="2"/>
        <v>0</v>
      </c>
      <c r="AW61" s="16">
        <f t="shared" si="3"/>
        <v>0</v>
      </c>
      <c r="AX61" s="16">
        <f t="shared" si="4"/>
        <v>0</v>
      </c>
      <c r="AZ61" s="16">
        <f t="shared" si="5"/>
        <v>0</v>
      </c>
      <c r="BA61" s="16">
        <f t="shared" si="6"/>
        <v>0</v>
      </c>
      <c r="BB61" s="16">
        <f t="shared" si="7"/>
        <v>0</v>
      </c>
      <c r="BD61" s="16">
        <f t="shared" si="8"/>
        <v>3</v>
      </c>
      <c r="BE61" s="16">
        <f t="shared" si="9"/>
        <v>0</v>
      </c>
      <c r="BF61" s="16">
        <f t="shared" si="10"/>
        <v>0</v>
      </c>
      <c r="BH61" s="16">
        <f t="shared" si="11"/>
        <v>0</v>
      </c>
      <c r="BI61" s="16">
        <f t="shared" si="12"/>
        <v>0</v>
      </c>
      <c r="BJ61" s="16">
        <f t="shared" si="13"/>
        <v>0</v>
      </c>
      <c r="BL61" s="16">
        <f t="shared" si="14"/>
        <v>0</v>
      </c>
      <c r="BM61" s="16">
        <f t="shared" si="15"/>
        <v>0</v>
      </c>
      <c r="BN61" s="16">
        <f t="shared" si="31"/>
        <v>0</v>
      </c>
      <c r="BP61" s="16">
        <f t="shared" si="16"/>
        <v>0</v>
      </c>
      <c r="BQ61" s="16">
        <f t="shared" si="17"/>
        <v>4</v>
      </c>
      <c r="BR61" s="16">
        <f t="shared" si="18"/>
        <v>0</v>
      </c>
      <c r="BT61" s="16">
        <f t="shared" si="19"/>
        <v>0</v>
      </c>
      <c r="BU61" s="16">
        <f t="shared" si="20"/>
        <v>0</v>
      </c>
      <c r="BV61" s="16">
        <f t="shared" si="21"/>
        <v>0</v>
      </c>
      <c r="BX61" s="16">
        <f t="shared" si="22"/>
        <v>0</v>
      </c>
      <c r="BY61" s="16">
        <f t="shared" si="23"/>
        <v>0</v>
      </c>
      <c r="BZ61" s="16">
        <f t="shared" si="24"/>
        <v>0</v>
      </c>
      <c r="CB61" s="16">
        <f t="shared" si="25"/>
        <v>0</v>
      </c>
      <c r="CC61" s="16">
        <f t="shared" si="26"/>
        <v>0</v>
      </c>
      <c r="CD61" s="16">
        <f t="shared" si="27"/>
        <v>1</v>
      </c>
      <c r="CF61" s="16">
        <f t="shared" si="28"/>
        <v>0</v>
      </c>
      <c r="CG61" s="16">
        <f t="shared" si="29"/>
        <v>0</v>
      </c>
      <c r="CH61" s="16">
        <f t="shared" si="30"/>
        <v>0</v>
      </c>
    </row>
    <row r="62" spans="1:86" ht="12.75" thickBot="1" x14ac:dyDescent="0.25">
      <c r="A62" s="79"/>
      <c r="B62" s="7" t="s">
        <v>103</v>
      </c>
      <c r="D62" s="9">
        <f t="shared" si="1"/>
        <v>349550</v>
      </c>
      <c r="E62" s="9">
        <f t="shared" si="1"/>
        <v>180000</v>
      </c>
      <c r="F62" s="9">
        <f t="shared" si="1"/>
        <v>0</v>
      </c>
      <c r="H62" s="13">
        <v>400000</v>
      </c>
      <c r="I62" s="13">
        <v>400000</v>
      </c>
      <c r="J62" s="14">
        <v>35000</v>
      </c>
      <c r="L62" s="13">
        <v>684000</v>
      </c>
      <c r="M62" s="14">
        <v>435000</v>
      </c>
      <c r="N62" s="14">
        <v>57000</v>
      </c>
      <c r="P62" s="13">
        <v>349550</v>
      </c>
      <c r="Q62" s="13">
        <v>349550</v>
      </c>
      <c r="R62" s="14">
        <v>21800</v>
      </c>
      <c r="T62" s="13">
        <v>690000</v>
      </c>
      <c r="U62" s="14">
        <v>300000</v>
      </c>
      <c r="V62" s="14">
        <v>30000</v>
      </c>
      <c r="X62" s="13">
        <v>503803</v>
      </c>
      <c r="Y62" s="14">
        <v>465048</v>
      </c>
      <c r="Z62" s="14">
        <v>38754</v>
      </c>
      <c r="AB62" s="13">
        <v>585671</v>
      </c>
      <c r="AC62" s="14">
        <v>180000</v>
      </c>
      <c r="AD62" s="14">
        <v>25200</v>
      </c>
      <c r="AF62" s="13">
        <v>380000</v>
      </c>
      <c r="AG62" s="14">
        <v>199000</v>
      </c>
      <c r="AH62" s="14">
        <v>18700</v>
      </c>
      <c r="AJ62" s="13">
        <v>420000</v>
      </c>
      <c r="AK62" s="14">
        <v>285000</v>
      </c>
      <c r="AL62" s="14">
        <v>1000</v>
      </c>
      <c r="AN62" s="13">
        <v>350000</v>
      </c>
      <c r="AO62" s="14">
        <v>280000</v>
      </c>
      <c r="AP62" s="14">
        <v>0</v>
      </c>
      <c r="AR62" s="13">
        <v>580000</v>
      </c>
      <c r="AS62" s="14">
        <v>680000</v>
      </c>
      <c r="AT62" s="14">
        <v>45000</v>
      </c>
      <c r="AV62" s="16">
        <f t="shared" si="2"/>
        <v>0</v>
      </c>
      <c r="AW62" s="16">
        <f t="shared" si="3"/>
        <v>0</v>
      </c>
      <c r="AX62" s="16">
        <f t="shared" si="4"/>
        <v>0</v>
      </c>
      <c r="AZ62" s="16">
        <f t="shared" si="5"/>
        <v>0</v>
      </c>
      <c r="BA62" s="16">
        <f t="shared" si="6"/>
        <v>0</v>
      </c>
      <c r="BB62" s="16">
        <f t="shared" si="7"/>
        <v>0</v>
      </c>
      <c r="BD62" s="16">
        <f t="shared" si="8"/>
        <v>3</v>
      </c>
      <c r="BE62" s="16">
        <f t="shared" si="9"/>
        <v>0</v>
      </c>
      <c r="BF62" s="16">
        <f t="shared" si="10"/>
        <v>0</v>
      </c>
      <c r="BH62" s="16">
        <f t="shared" si="11"/>
        <v>0</v>
      </c>
      <c r="BI62" s="16">
        <f t="shared" si="12"/>
        <v>0</v>
      </c>
      <c r="BJ62" s="16">
        <f t="shared" si="13"/>
        <v>0</v>
      </c>
      <c r="BL62" s="16">
        <f t="shared" si="14"/>
        <v>0</v>
      </c>
      <c r="BM62" s="16">
        <f t="shared" si="15"/>
        <v>0</v>
      </c>
      <c r="BN62" s="16">
        <f t="shared" si="31"/>
        <v>0</v>
      </c>
      <c r="BP62" s="16">
        <f t="shared" si="16"/>
        <v>0</v>
      </c>
      <c r="BQ62" s="16">
        <f t="shared" si="17"/>
        <v>4</v>
      </c>
      <c r="BR62" s="16">
        <f t="shared" si="18"/>
        <v>0</v>
      </c>
      <c r="BT62" s="16">
        <f t="shared" si="19"/>
        <v>0</v>
      </c>
      <c r="BU62" s="16">
        <f t="shared" si="20"/>
        <v>0</v>
      </c>
      <c r="BV62" s="16">
        <f t="shared" si="21"/>
        <v>0</v>
      </c>
      <c r="BX62" s="16">
        <f t="shared" si="22"/>
        <v>0</v>
      </c>
      <c r="BY62" s="16">
        <f t="shared" si="23"/>
        <v>0</v>
      </c>
      <c r="BZ62" s="16">
        <f t="shared" si="24"/>
        <v>0</v>
      </c>
      <c r="CB62" s="16">
        <f t="shared" si="25"/>
        <v>0</v>
      </c>
      <c r="CC62" s="16">
        <f t="shared" si="26"/>
        <v>0</v>
      </c>
      <c r="CD62" s="16">
        <f t="shared" si="27"/>
        <v>1</v>
      </c>
      <c r="CF62" s="16">
        <f t="shared" si="28"/>
        <v>0</v>
      </c>
      <c r="CG62" s="16">
        <f t="shared" si="29"/>
        <v>0</v>
      </c>
      <c r="CH62" s="16">
        <f t="shared" si="30"/>
        <v>0</v>
      </c>
    </row>
    <row r="63" spans="1:86" ht="12.75" thickBot="1" x14ac:dyDescent="0.25">
      <c r="A63" s="79"/>
      <c r="B63" s="7" t="s">
        <v>75</v>
      </c>
      <c r="D63" s="9">
        <f t="shared" si="1"/>
        <v>300000</v>
      </c>
      <c r="E63" s="9">
        <f t="shared" si="1"/>
        <v>180000</v>
      </c>
      <c r="F63" s="9">
        <f t="shared" si="1"/>
        <v>0</v>
      </c>
      <c r="H63" s="13">
        <v>353000</v>
      </c>
      <c r="I63" s="13">
        <v>353000</v>
      </c>
      <c r="J63" s="14">
        <v>35000</v>
      </c>
      <c r="L63" s="13">
        <v>529500</v>
      </c>
      <c r="M63" s="14">
        <v>435000</v>
      </c>
      <c r="N63" s="14">
        <v>44125</v>
      </c>
      <c r="P63" s="13">
        <v>349550</v>
      </c>
      <c r="Q63" s="13">
        <v>349550</v>
      </c>
      <c r="R63" s="14">
        <v>21800</v>
      </c>
      <c r="T63" s="13">
        <v>340000</v>
      </c>
      <c r="U63" s="14">
        <v>300000</v>
      </c>
      <c r="V63" s="14">
        <v>30000</v>
      </c>
      <c r="X63" s="13">
        <v>503803</v>
      </c>
      <c r="Y63" s="14">
        <v>465048</v>
      </c>
      <c r="Z63" s="14">
        <v>38754</v>
      </c>
      <c r="AB63" s="13">
        <v>389011</v>
      </c>
      <c r="AC63" s="14">
        <v>180000</v>
      </c>
      <c r="AD63" s="14">
        <v>25200</v>
      </c>
      <c r="AF63" s="13">
        <v>300000</v>
      </c>
      <c r="AG63" s="14">
        <v>199000</v>
      </c>
      <c r="AH63" s="14">
        <v>18700</v>
      </c>
      <c r="AJ63" s="13">
        <v>350000</v>
      </c>
      <c r="AK63" s="14">
        <v>285000</v>
      </c>
      <c r="AL63" s="14">
        <v>1000</v>
      </c>
      <c r="AN63" s="13">
        <v>300000</v>
      </c>
      <c r="AO63" s="14">
        <v>280000</v>
      </c>
      <c r="AP63" s="14">
        <v>0</v>
      </c>
      <c r="AR63" s="13">
        <v>395000</v>
      </c>
      <c r="AS63" s="14">
        <v>630000</v>
      </c>
      <c r="AT63" s="14">
        <v>45000</v>
      </c>
      <c r="AV63" s="16">
        <f t="shared" si="2"/>
        <v>0</v>
      </c>
      <c r="AW63" s="16">
        <f t="shared" si="3"/>
        <v>0</v>
      </c>
      <c r="AX63" s="16">
        <f t="shared" si="4"/>
        <v>0</v>
      </c>
      <c r="AZ63" s="16">
        <f t="shared" si="5"/>
        <v>0</v>
      </c>
      <c r="BA63" s="16">
        <f t="shared" si="6"/>
        <v>0</v>
      </c>
      <c r="BB63" s="16">
        <f t="shared" si="7"/>
        <v>0</v>
      </c>
      <c r="BD63" s="16">
        <f t="shared" si="8"/>
        <v>0</v>
      </c>
      <c r="BE63" s="16">
        <f t="shared" si="9"/>
        <v>0</v>
      </c>
      <c r="BF63" s="16">
        <f t="shared" si="10"/>
        <v>0</v>
      </c>
      <c r="BH63" s="16">
        <f t="shared" si="11"/>
        <v>0</v>
      </c>
      <c r="BI63" s="16">
        <f t="shared" si="12"/>
        <v>0</v>
      </c>
      <c r="BJ63" s="16">
        <f t="shared" si="13"/>
        <v>0</v>
      </c>
      <c r="BL63" s="16">
        <f t="shared" si="14"/>
        <v>0</v>
      </c>
      <c r="BM63" s="16">
        <f t="shared" si="15"/>
        <v>0</v>
      </c>
      <c r="BN63" s="16">
        <f t="shared" si="31"/>
        <v>0</v>
      </c>
      <c r="BP63" s="16">
        <f t="shared" si="16"/>
        <v>0</v>
      </c>
      <c r="BQ63" s="16">
        <f t="shared" si="17"/>
        <v>4</v>
      </c>
      <c r="BR63" s="16">
        <f t="shared" si="18"/>
        <v>0</v>
      </c>
      <c r="BT63" s="16">
        <f t="shared" si="19"/>
        <v>3</v>
      </c>
      <c r="BU63" s="16">
        <f t="shared" si="20"/>
        <v>0</v>
      </c>
      <c r="BV63" s="16">
        <f t="shared" si="21"/>
        <v>0</v>
      </c>
      <c r="BX63" s="16">
        <f t="shared" si="22"/>
        <v>0</v>
      </c>
      <c r="BY63" s="16">
        <f t="shared" si="23"/>
        <v>0</v>
      </c>
      <c r="BZ63" s="16">
        <f t="shared" si="24"/>
        <v>0</v>
      </c>
      <c r="CB63" s="16">
        <f t="shared" si="25"/>
        <v>3</v>
      </c>
      <c r="CC63" s="16">
        <f t="shared" si="26"/>
        <v>0</v>
      </c>
      <c r="CD63" s="16">
        <f t="shared" si="27"/>
        <v>1</v>
      </c>
      <c r="CF63" s="16">
        <f t="shared" si="28"/>
        <v>0</v>
      </c>
      <c r="CG63" s="16">
        <f t="shared" si="29"/>
        <v>0</v>
      </c>
      <c r="CH63" s="16">
        <f t="shared" si="30"/>
        <v>0</v>
      </c>
    </row>
    <row r="64" spans="1:86" ht="12.75" thickBot="1" x14ac:dyDescent="0.25">
      <c r="A64" s="79"/>
      <c r="B64" s="7" t="s">
        <v>104</v>
      </c>
      <c r="D64" s="9">
        <f t="shared" si="1"/>
        <v>349550</v>
      </c>
      <c r="E64" s="9">
        <f t="shared" si="1"/>
        <v>180000</v>
      </c>
      <c r="F64" s="9">
        <f t="shared" si="1"/>
        <v>0</v>
      </c>
      <c r="H64" s="13">
        <v>447000</v>
      </c>
      <c r="I64" s="13">
        <v>447000</v>
      </c>
      <c r="J64" s="14">
        <v>35000</v>
      </c>
      <c r="L64" s="13">
        <v>570500</v>
      </c>
      <c r="M64" s="14">
        <v>435000</v>
      </c>
      <c r="N64" s="14">
        <v>55875</v>
      </c>
      <c r="P64" s="13">
        <v>349550</v>
      </c>
      <c r="Q64" s="13">
        <v>349550</v>
      </c>
      <c r="R64" s="14">
        <v>21800</v>
      </c>
      <c r="T64" s="13">
        <v>480000</v>
      </c>
      <c r="U64" s="14">
        <v>300000</v>
      </c>
      <c r="V64" s="14">
        <v>30000</v>
      </c>
      <c r="X64" s="13">
        <v>503803</v>
      </c>
      <c r="Y64" s="14">
        <v>465048</v>
      </c>
      <c r="Z64" s="14">
        <v>38754</v>
      </c>
      <c r="AB64" s="13">
        <v>499000</v>
      </c>
      <c r="AC64" s="14">
        <v>180000</v>
      </c>
      <c r="AD64" s="14">
        <v>25200</v>
      </c>
      <c r="AF64" s="13">
        <v>380000</v>
      </c>
      <c r="AG64" s="14">
        <v>199000</v>
      </c>
      <c r="AH64" s="14">
        <v>18700</v>
      </c>
      <c r="AJ64" s="13">
        <v>420000</v>
      </c>
      <c r="AK64" s="14">
        <v>285000</v>
      </c>
      <c r="AL64" s="14">
        <v>1000</v>
      </c>
      <c r="AN64" s="13">
        <v>360000</v>
      </c>
      <c r="AO64" s="14">
        <v>280000</v>
      </c>
      <c r="AP64" s="14">
        <v>0</v>
      </c>
      <c r="AR64" s="13">
        <v>550000</v>
      </c>
      <c r="AS64" s="14">
        <v>750000</v>
      </c>
      <c r="AT64" s="14">
        <v>45000</v>
      </c>
      <c r="AV64" s="16">
        <f t="shared" si="2"/>
        <v>0</v>
      </c>
      <c r="AW64" s="16">
        <f t="shared" si="3"/>
        <v>0</v>
      </c>
      <c r="AX64" s="16">
        <f t="shared" si="4"/>
        <v>0</v>
      </c>
      <c r="AZ64" s="16">
        <f t="shared" si="5"/>
        <v>0</v>
      </c>
      <c r="BA64" s="16">
        <f t="shared" si="6"/>
        <v>0</v>
      </c>
      <c r="BB64" s="16">
        <f t="shared" si="7"/>
        <v>0</v>
      </c>
      <c r="BD64" s="16">
        <f t="shared" si="8"/>
        <v>3</v>
      </c>
      <c r="BE64" s="16">
        <f t="shared" si="9"/>
        <v>0</v>
      </c>
      <c r="BF64" s="16">
        <f t="shared" si="10"/>
        <v>0</v>
      </c>
      <c r="BH64" s="16">
        <f t="shared" si="11"/>
        <v>0</v>
      </c>
      <c r="BI64" s="16">
        <f t="shared" si="12"/>
        <v>0</v>
      </c>
      <c r="BJ64" s="16">
        <f t="shared" si="13"/>
        <v>0</v>
      </c>
      <c r="BL64" s="16">
        <f t="shared" si="14"/>
        <v>0</v>
      </c>
      <c r="BM64" s="16">
        <f t="shared" si="15"/>
        <v>0</v>
      </c>
      <c r="BN64" s="16">
        <f t="shared" si="31"/>
        <v>0</v>
      </c>
      <c r="BP64" s="16">
        <f t="shared" si="16"/>
        <v>0</v>
      </c>
      <c r="BQ64" s="16">
        <f t="shared" si="17"/>
        <v>4</v>
      </c>
      <c r="BR64" s="16">
        <f t="shared" si="18"/>
        <v>0</v>
      </c>
      <c r="BT64" s="16">
        <f t="shared" si="19"/>
        <v>0</v>
      </c>
      <c r="BU64" s="16">
        <f t="shared" si="20"/>
        <v>0</v>
      </c>
      <c r="BV64" s="16">
        <f t="shared" si="21"/>
        <v>0</v>
      </c>
      <c r="BX64" s="16">
        <f t="shared" si="22"/>
        <v>0</v>
      </c>
      <c r="BY64" s="16">
        <f t="shared" si="23"/>
        <v>0</v>
      </c>
      <c r="BZ64" s="16">
        <f t="shared" si="24"/>
        <v>0</v>
      </c>
      <c r="CB64" s="16">
        <f t="shared" si="25"/>
        <v>0</v>
      </c>
      <c r="CC64" s="16">
        <f t="shared" si="26"/>
        <v>0</v>
      </c>
      <c r="CD64" s="16">
        <f t="shared" si="27"/>
        <v>1</v>
      </c>
      <c r="CF64" s="16">
        <f t="shared" si="28"/>
        <v>0</v>
      </c>
      <c r="CG64" s="16">
        <f t="shared" si="29"/>
        <v>0</v>
      </c>
      <c r="CH64" s="16">
        <f t="shared" si="30"/>
        <v>0</v>
      </c>
    </row>
    <row r="65" spans="1:86" ht="12.75" thickBot="1" x14ac:dyDescent="0.25">
      <c r="A65" s="79"/>
      <c r="B65" s="7" t="s">
        <v>105</v>
      </c>
      <c r="D65" s="9">
        <f t="shared" si="1"/>
        <v>349550</v>
      </c>
      <c r="E65" s="9">
        <f t="shared" si="1"/>
        <v>180000</v>
      </c>
      <c r="F65" s="9">
        <f t="shared" si="1"/>
        <v>0</v>
      </c>
      <c r="H65" s="13">
        <v>490000</v>
      </c>
      <c r="I65" s="13">
        <v>490000</v>
      </c>
      <c r="J65" s="14">
        <v>35000</v>
      </c>
      <c r="L65" s="13">
        <v>735000</v>
      </c>
      <c r="M65" s="14">
        <v>435000</v>
      </c>
      <c r="N65" s="14">
        <v>61250</v>
      </c>
      <c r="P65" s="13">
        <v>349550</v>
      </c>
      <c r="Q65" s="13">
        <v>349550</v>
      </c>
      <c r="R65" s="14">
        <v>21800</v>
      </c>
      <c r="T65" s="13">
        <v>520000</v>
      </c>
      <c r="U65" s="14">
        <v>300000</v>
      </c>
      <c r="V65" s="14">
        <v>30000</v>
      </c>
      <c r="X65" s="13">
        <v>503803</v>
      </c>
      <c r="Y65" s="14">
        <v>465048</v>
      </c>
      <c r="Z65" s="14">
        <v>38754</v>
      </c>
      <c r="AB65" s="13">
        <v>575968</v>
      </c>
      <c r="AC65" s="14">
        <v>180000</v>
      </c>
      <c r="AD65" s="14">
        <v>25200</v>
      </c>
      <c r="AF65" s="13">
        <v>400000</v>
      </c>
      <c r="AG65" s="14">
        <v>199000</v>
      </c>
      <c r="AH65" s="14">
        <v>18700</v>
      </c>
      <c r="AJ65" s="13">
        <v>490000</v>
      </c>
      <c r="AK65" s="14">
        <v>285000</v>
      </c>
      <c r="AL65" s="14">
        <v>1000</v>
      </c>
      <c r="AN65" s="13">
        <v>400000</v>
      </c>
      <c r="AO65" s="14">
        <v>280000</v>
      </c>
      <c r="AP65" s="14">
        <v>0</v>
      </c>
      <c r="AR65" s="13">
        <v>535000</v>
      </c>
      <c r="AS65" s="14">
        <v>650000</v>
      </c>
      <c r="AT65" s="14">
        <v>45000</v>
      </c>
      <c r="AV65" s="16">
        <f t="shared" si="2"/>
        <v>0</v>
      </c>
      <c r="AW65" s="16">
        <f t="shared" si="3"/>
        <v>0</v>
      </c>
      <c r="AX65" s="16">
        <f t="shared" si="4"/>
        <v>0</v>
      </c>
      <c r="AZ65" s="16">
        <f t="shared" si="5"/>
        <v>0</v>
      </c>
      <c r="BA65" s="16">
        <f t="shared" si="6"/>
        <v>0</v>
      </c>
      <c r="BB65" s="16">
        <f t="shared" si="7"/>
        <v>0</v>
      </c>
      <c r="BD65" s="16">
        <f t="shared" si="8"/>
        <v>3</v>
      </c>
      <c r="BE65" s="16">
        <f t="shared" si="9"/>
        <v>0</v>
      </c>
      <c r="BF65" s="16">
        <f t="shared" si="10"/>
        <v>0</v>
      </c>
      <c r="BH65" s="16">
        <f t="shared" si="11"/>
        <v>0</v>
      </c>
      <c r="BI65" s="16">
        <f t="shared" si="12"/>
        <v>0</v>
      </c>
      <c r="BJ65" s="16">
        <f t="shared" si="13"/>
        <v>0</v>
      </c>
      <c r="BL65" s="16">
        <f t="shared" si="14"/>
        <v>0</v>
      </c>
      <c r="BM65" s="16">
        <f t="shared" si="15"/>
        <v>0</v>
      </c>
      <c r="BN65" s="16">
        <f t="shared" si="31"/>
        <v>0</v>
      </c>
      <c r="BP65" s="16">
        <f t="shared" si="16"/>
        <v>0</v>
      </c>
      <c r="BQ65" s="16">
        <f t="shared" si="17"/>
        <v>4</v>
      </c>
      <c r="BR65" s="16">
        <f t="shared" si="18"/>
        <v>0</v>
      </c>
      <c r="BT65" s="16">
        <f t="shared" si="19"/>
        <v>0</v>
      </c>
      <c r="BU65" s="16">
        <f t="shared" si="20"/>
        <v>0</v>
      </c>
      <c r="BV65" s="16">
        <f t="shared" si="21"/>
        <v>0</v>
      </c>
      <c r="BX65" s="16">
        <f t="shared" si="22"/>
        <v>0</v>
      </c>
      <c r="BY65" s="16">
        <f t="shared" si="23"/>
        <v>0</v>
      </c>
      <c r="BZ65" s="16">
        <f t="shared" si="24"/>
        <v>0</v>
      </c>
      <c r="CB65" s="16">
        <f t="shared" si="25"/>
        <v>0</v>
      </c>
      <c r="CC65" s="16">
        <f t="shared" si="26"/>
        <v>0</v>
      </c>
      <c r="CD65" s="16">
        <f t="shared" si="27"/>
        <v>1</v>
      </c>
      <c r="CF65" s="16">
        <f t="shared" si="28"/>
        <v>0</v>
      </c>
      <c r="CG65" s="16">
        <f t="shared" si="29"/>
        <v>0</v>
      </c>
      <c r="CH65" s="16">
        <f t="shared" si="30"/>
        <v>0</v>
      </c>
    </row>
    <row r="66" spans="1:86" ht="12.75" thickBot="1" x14ac:dyDescent="0.25">
      <c r="A66" s="79"/>
      <c r="B66" s="7" t="s">
        <v>106</v>
      </c>
      <c r="D66" s="9">
        <f t="shared" si="1"/>
        <v>300000</v>
      </c>
      <c r="E66" s="9">
        <f t="shared" si="1"/>
        <v>180000</v>
      </c>
      <c r="F66" s="9">
        <f t="shared" si="1"/>
        <v>0</v>
      </c>
      <c r="H66" s="13">
        <v>326000</v>
      </c>
      <c r="I66" s="13">
        <v>326000</v>
      </c>
      <c r="J66" s="14">
        <v>35000</v>
      </c>
      <c r="L66" s="13">
        <v>489000</v>
      </c>
      <c r="M66" s="14">
        <v>435000</v>
      </c>
      <c r="N66" s="14">
        <v>40750</v>
      </c>
      <c r="P66" s="13">
        <v>349550</v>
      </c>
      <c r="Q66" s="13">
        <v>349550</v>
      </c>
      <c r="R66" s="14">
        <v>21800</v>
      </c>
      <c r="T66" s="13">
        <v>300000</v>
      </c>
      <c r="U66" s="14">
        <v>300000</v>
      </c>
      <c r="V66" s="14">
        <v>30000</v>
      </c>
      <c r="X66" s="13">
        <v>503803</v>
      </c>
      <c r="Y66" s="14">
        <v>465048</v>
      </c>
      <c r="Z66" s="14">
        <v>38754</v>
      </c>
      <c r="AB66" s="13">
        <v>320034</v>
      </c>
      <c r="AC66" s="14">
        <v>180000</v>
      </c>
      <c r="AD66" s="14">
        <v>25200</v>
      </c>
      <c r="AF66" s="13">
        <v>300000</v>
      </c>
      <c r="AG66" s="14">
        <v>199000</v>
      </c>
      <c r="AH66" s="14">
        <v>18700</v>
      </c>
      <c r="AJ66" s="13">
        <v>300000</v>
      </c>
      <c r="AK66" s="14">
        <v>285000</v>
      </c>
      <c r="AL66" s="14">
        <v>1000</v>
      </c>
      <c r="AN66" s="13">
        <v>300000</v>
      </c>
      <c r="AO66" s="14">
        <v>280000</v>
      </c>
      <c r="AP66" s="14">
        <v>0</v>
      </c>
      <c r="AR66" s="13">
        <v>380000</v>
      </c>
      <c r="AS66" s="14">
        <v>620000</v>
      </c>
      <c r="AT66" s="14">
        <v>45000</v>
      </c>
      <c r="AV66" s="16">
        <f t="shared" si="2"/>
        <v>0</v>
      </c>
      <c r="AW66" s="16">
        <f t="shared" si="3"/>
        <v>0</v>
      </c>
      <c r="AX66" s="16">
        <f t="shared" si="4"/>
        <v>0</v>
      </c>
      <c r="AZ66" s="16">
        <f t="shared" si="5"/>
        <v>0</v>
      </c>
      <c r="BA66" s="16">
        <f t="shared" si="6"/>
        <v>0</v>
      </c>
      <c r="BB66" s="16">
        <f t="shared" si="7"/>
        <v>0</v>
      </c>
      <c r="BD66" s="16">
        <f t="shared" si="8"/>
        <v>0</v>
      </c>
      <c r="BE66" s="16">
        <f t="shared" si="9"/>
        <v>0</v>
      </c>
      <c r="BF66" s="16">
        <f t="shared" si="10"/>
        <v>0</v>
      </c>
      <c r="BH66" s="16">
        <f t="shared" si="11"/>
        <v>3</v>
      </c>
      <c r="BI66" s="16">
        <f t="shared" si="12"/>
        <v>0</v>
      </c>
      <c r="BJ66" s="16">
        <f t="shared" si="13"/>
        <v>0</v>
      </c>
      <c r="BL66" s="16">
        <f t="shared" si="14"/>
        <v>0</v>
      </c>
      <c r="BM66" s="16">
        <f t="shared" si="15"/>
        <v>0</v>
      </c>
      <c r="BN66" s="16">
        <f t="shared" si="31"/>
        <v>0</v>
      </c>
      <c r="BP66" s="16">
        <f t="shared" si="16"/>
        <v>0</v>
      </c>
      <c r="BQ66" s="16">
        <f t="shared" si="17"/>
        <v>4</v>
      </c>
      <c r="BR66" s="16">
        <f t="shared" si="18"/>
        <v>0</v>
      </c>
      <c r="BT66" s="16">
        <f t="shared" si="19"/>
        <v>3</v>
      </c>
      <c r="BU66" s="16">
        <f t="shared" si="20"/>
        <v>0</v>
      </c>
      <c r="BV66" s="16">
        <f t="shared" si="21"/>
        <v>0</v>
      </c>
      <c r="BX66" s="16">
        <f t="shared" si="22"/>
        <v>3</v>
      </c>
      <c r="BY66" s="16">
        <f t="shared" si="23"/>
        <v>0</v>
      </c>
      <c r="BZ66" s="16">
        <f t="shared" si="24"/>
        <v>0</v>
      </c>
      <c r="CB66" s="16">
        <f t="shared" si="25"/>
        <v>3</v>
      </c>
      <c r="CC66" s="16">
        <f t="shared" si="26"/>
        <v>0</v>
      </c>
      <c r="CD66" s="16">
        <f t="shared" si="27"/>
        <v>1</v>
      </c>
      <c r="CF66" s="16">
        <f t="shared" si="28"/>
        <v>0</v>
      </c>
      <c r="CG66" s="16">
        <f t="shared" si="29"/>
        <v>0</v>
      </c>
      <c r="CH66" s="16">
        <f t="shared" si="30"/>
        <v>0</v>
      </c>
    </row>
    <row r="67" spans="1:86" ht="12.75" thickBot="1" x14ac:dyDescent="0.25">
      <c r="A67" s="79"/>
      <c r="B67" s="7" t="s">
        <v>107</v>
      </c>
      <c r="D67" s="9">
        <f t="shared" si="1"/>
        <v>300000</v>
      </c>
      <c r="E67" s="9">
        <f t="shared" si="1"/>
        <v>180000</v>
      </c>
      <c r="F67" s="9">
        <f t="shared" si="1"/>
        <v>0</v>
      </c>
      <c r="H67" s="13">
        <v>343000</v>
      </c>
      <c r="I67" s="13">
        <v>343000</v>
      </c>
      <c r="J67" s="14">
        <v>35000</v>
      </c>
      <c r="L67" s="13">
        <v>514500</v>
      </c>
      <c r="M67" s="14">
        <v>435000</v>
      </c>
      <c r="N67" s="14">
        <v>42875</v>
      </c>
      <c r="P67" s="13">
        <v>349550</v>
      </c>
      <c r="Q67" s="13">
        <v>349550</v>
      </c>
      <c r="R67" s="14">
        <v>21800</v>
      </c>
      <c r="T67" s="13">
        <v>300000</v>
      </c>
      <c r="U67" s="14">
        <v>300000</v>
      </c>
      <c r="V67" s="14">
        <v>30000</v>
      </c>
      <c r="X67" s="13">
        <v>503803</v>
      </c>
      <c r="Y67" s="14">
        <v>465048</v>
      </c>
      <c r="Z67" s="14">
        <v>38754</v>
      </c>
      <c r="AB67" s="13">
        <v>389011</v>
      </c>
      <c r="AC67" s="14">
        <v>180000</v>
      </c>
      <c r="AD67" s="14">
        <v>25200</v>
      </c>
      <c r="AF67" s="13">
        <v>300000</v>
      </c>
      <c r="AG67" s="14">
        <v>199000</v>
      </c>
      <c r="AH67" s="14">
        <v>18700</v>
      </c>
      <c r="AJ67" s="13">
        <v>320000</v>
      </c>
      <c r="AK67" s="14">
        <v>285000</v>
      </c>
      <c r="AL67" s="14">
        <v>1000</v>
      </c>
      <c r="AN67" s="13">
        <v>300000</v>
      </c>
      <c r="AO67" s="14">
        <v>280000</v>
      </c>
      <c r="AP67" s="14">
        <v>0</v>
      </c>
      <c r="AR67" s="13">
        <v>395000</v>
      </c>
      <c r="AS67" s="14">
        <v>720000</v>
      </c>
      <c r="AT67" s="14">
        <v>45000</v>
      </c>
      <c r="AV67" s="16">
        <f t="shared" si="2"/>
        <v>0</v>
      </c>
      <c r="AW67" s="16">
        <f t="shared" si="3"/>
        <v>0</v>
      </c>
      <c r="AX67" s="16">
        <f t="shared" si="4"/>
        <v>0</v>
      </c>
      <c r="AZ67" s="16">
        <f t="shared" si="5"/>
        <v>0</v>
      </c>
      <c r="BA67" s="16">
        <f t="shared" si="6"/>
        <v>0</v>
      </c>
      <c r="BB67" s="16">
        <f t="shared" si="7"/>
        <v>0</v>
      </c>
      <c r="BD67" s="16">
        <f t="shared" si="8"/>
        <v>0</v>
      </c>
      <c r="BE67" s="16">
        <f t="shared" si="9"/>
        <v>0</v>
      </c>
      <c r="BF67" s="16">
        <f t="shared" si="10"/>
        <v>0</v>
      </c>
      <c r="BH67" s="16">
        <f t="shared" si="11"/>
        <v>3</v>
      </c>
      <c r="BI67" s="16">
        <f t="shared" si="12"/>
        <v>0</v>
      </c>
      <c r="BJ67" s="16">
        <f t="shared" si="13"/>
        <v>0</v>
      </c>
      <c r="BL67" s="16">
        <f t="shared" si="14"/>
        <v>0</v>
      </c>
      <c r="BM67" s="16">
        <f t="shared" si="15"/>
        <v>0</v>
      </c>
      <c r="BN67" s="16">
        <f t="shared" si="31"/>
        <v>0</v>
      </c>
      <c r="BP67" s="16">
        <f t="shared" si="16"/>
        <v>0</v>
      </c>
      <c r="BQ67" s="16">
        <f t="shared" si="17"/>
        <v>4</v>
      </c>
      <c r="BR67" s="16">
        <f t="shared" si="18"/>
        <v>0</v>
      </c>
      <c r="BT67" s="16">
        <f t="shared" si="19"/>
        <v>3</v>
      </c>
      <c r="BU67" s="16">
        <f t="shared" si="20"/>
        <v>0</v>
      </c>
      <c r="BV67" s="16">
        <f t="shared" si="21"/>
        <v>0</v>
      </c>
      <c r="BX67" s="16">
        <f t="shared" si="22"/>
        <v>0</v>
      </c>
      <c r="BY67" s="16">
        <f t="shared" si="23"/>
        <v>0</v>
      </c>
      <c r="BZ67" s="16">
        <f t="shared" si="24"/>
        <v>0</v>
      </c>
      <c r="CB67" s="16">
        <f t="shared" si="25"/>
        <v>3</v>
      </c>
      <c r="CC67" s="16">
        <f t="shared" si="26"/>
        <v>0</v>
      </c>
      <c r="CD67" s="16">
        <f t="shared" si="27"/>
        <v>1</v>
      </c>
      <c r="CF67" s="16">
        <f t="shared" si="28"/>
        <v>0</v>
      </c>
      <c r="CG67" s="16">
        <f t="shared" si="29"/>
        <v>0</v>
      </c>
      <c r="CH67" s="16">
        <f t="shared" si="30"/>
        <v>0</v>
      </c>
    </row>
    <row r="68" spans="1:86" ht="12.75" thickBot="1" x14ac:dyDescent="0.25">
      <c r="A68" s="79"/>
      <c r="B68" s="7" t="s">
        <v>108</v>
      </c>
      <c r="D68" s="9">
        <f t="shared" si="1"/>
        <v>349550</v>
      </c>
      <c r="E68" s="9">
        <f t="shared" si="1"/>
        <v>180000</v>
      </c>
      <c r="F68" s="9">
        <f t="shared" si="1"/>
        <v>0</v>
      </c>
      <c r="H68" s="13">
        <v>472000</v>
      </c>
      <c r="I68" s="13">
        <v>472000</v>
      </c>
      <c r="J68" s="14">
        <v>35000</v>
      </c>
      <c r="L68" s="13">
        <v>708000</v>
      </c>
      <c r="M68" s="14">
        <v>435000</v>
      </c>
      <c r="N68" s="14">
        <v>59000</v>
      </c>
      <c r="P68" s="13">
        <v>349550</v>
      </c>
      <c r="Q68" s="13">
        <v>349550</v>
      </c>
      <c r="R68" s="14">
        <v>21800</v>
      </c>
      <c r="T68" s="13">
        <v>450000</v>
      </c>
      <c r="U68" s="14">
        <v>300000</v>
      </c>
      <c r="V68" s="14">
        <v>30000</v>
      </c>
      <c r="X68" s="13">
        <v>503803</v>
      </c>
      <c r="Y68" s="14">
        <v>465048</v>
      </c>
      <c r="Z68" s="14">
        <v>38754</v>
      </c>
      <c r="AB68" s="13">
        <v>580000</v>
      </c>
      <c r="AC68" s="14">
        <v>180000</v>
      </c>
      <c r="AD68" s="14">
        <v>25200</v>
      </c>
      <c r="AF68" s="13">
        <v>400000</v>
      </c>
      <c r="AG68" s="14">
        <v>199000</v>
      </c>
      <c r="AH68" s="14">
        <v>18700</v>
      </c>
      <c r="AJ68" s="13">
        <v>480000</v>
      </c>
      <c r="AK68" s="14">
        <v>285000</v>
      </c>
      <c r="AL68" s="14">
        <v>1000</v>
      </c>
      <c r="AN68" s="13">
        <v>400000</v>
      </c>
      <c r="AO68" s="14">
        <v>280000</v>
      </c>
      <c r="AP68" s="14">
        <v>0</v>
      </c>
      <c r="AR68" s="13">
        <v>550000</v>
      </c>
      <c r="AS68" s="14">
        <v>680000</v>
      </c>
      <c r="AT68" s="14">
        <v>45000</v>
      </c>
      <c r="AV68" s="16">
        <f t="shared" si="2"/>
        <v>0</v>
      </c>
      <c r="AW68" s="16">
        <f t="shared" si="3"/>
        <v>0</v>
      </c>
      <c r="AX68" s="16">
        <f t="shared" si="4"/>
        <v>0</v>
      </c>
      <c r="AZ68" s="16">
        <f t="shared" si="5"/>
        <v>0</v>
      </c>
      <c r="BA68" s="16">
        <f t="shared" si="6"/>
        <v>0</v>
      </c>
      <c r="BB68" s="16">
        <f t="shared" si="7"/>
        <v>0</v>
      </c>
      <c r="BD68" s="16">
        <f t="shared" si="8"/>
        <v>3</v>
      </c>
      <c r="BE68" s="16">
        <f t="shared" si="9"/>
        <v>0</v>
      </c>
      <c r="BF68" s="16">
        <f t="shared" si="10"/>
        <v>0</v>
      </c>
      <c r="BH68" s="16">
        <f t="shared" si="11"/>
        <v>0</v>
      </c>
      <c r="BI68" s="16">
        <f t="shared" si="12"/>
        <v>0</v>
      </c>
      <c r="BJ68" s="16">
        <f t="shared" si="13"/>
        <v>0</v>
      </c>
      <c r="BL68" s="16">
        <f t="shared" si="14"/>
        <v>0</v>
      </c>
      <c r="BM68" s="16">
        <f t="shared" si="15"/>
        <v>0</v>
      </c>
      <c r="BN68" s="16">
        <f t="shared" si="31"/>
        <v>0</v>
      </c>
      <c r="BP68" s="16">
        <f t="shared" si="16"/>
        <v>0</v>
      </c>
      <c r="BQ68" s="16">
        <f t="shared" si="17"/>
        <v>4</v>
      </c>
      <c r="BR68" s="16">
        <f t="shared" si="18"/>
        <v>0</v>
      </c>
      <c r="BT68" s="16">
        <f t="shared" si="19"/>
        <v>0</v>
      </c>
      <c r="BU68" s="16">
        <f t="shared" si="20"/>
        <v>0</v>
      </c>
      <c r="BV68" s="16">
        <f t="shared" si="21"/>
        <v>0</v>
      </c>
      <c r="BX68" s="16">
        <f t="shared" si="22"/>
        <v>0</v>
      </c>
      <c r="BY68" s="16">
        <f t="shared" si="23"/>
        <v>0</v>
      </c>
      <c r="BZ68" s="16">
        <f t="shared" si="24"/>
        <v>0</v>
      </c>
      <c r="CB68" s="16">
        <f t="shared" si="25"/>
        <v>0</v>
      </c>
      <c r="CC68" s="16">
        <f t="shared" si="26"/>
        <v>0</v>
      </c>
      <c r="CD68" s="16">
        <f t="shared" si="27"/>
        <v>1</v>
      </c>
      <c r="CF68" s="16">
        <f t="shared" si="28"/>
        <v>0</v>
      </c>
      <c r="CG68" s="16">
        <f t="shared" si="29"/>
        <v>0</v>
      </c>
      <c r="CH68" s="16">
        <f t="shared" si="30"/>
        <v>0</v>
      </c>
    </row>
    <row r="69" spans="1:86" ht="13.5" customHeight="1" thickBot="1" x14ac:dyDescent="0.25">
      <c r="A69" s="79" t="s">
        <v>109</v>
      </c>
      <c r="B69" s="7" t="s">
        <v>111</v>
      </c>
      <c r="D69" s="9">
        <f t="shared" si="1"/>
        <v>450000</v>
      </c>
      <c r="E69" s="9">
        <f t="shared" si="1"/>
        <v>180000</v>
      </c>
      <c r="F69" s="9">
        <f t="shared" si="1"/>
        <v>0</v>
      </c>
      <c r="H69" s="13">
        <v>929000</v>
      </c>
      <c r="I69" s="13">
        <v>929000</v>
      </c>
      <c r="J69" s="14">
        <v>35000</v>
      </c>
      <c r="L69" s="13">
        <v>1393500</v>
      </c>
      <c r="M69" s="14">
        <v>465000</v>
      </c>
      <c r="N69" s="14">
        <v>116125</v>
      </c>
      <c r="P69" s="13">
        <v>566000</v>
      </c>
      <c r="Q69" s="13">
        <v>566000</v>
      </c>
      <c r="R69" s="14">
        <v>21800</v>
      </c>
      <c r="T69" s="13">
        <v>690000</v>
      </c>
      <c r="U69" s="14">
        <v>300000</v>
      </c>
      <c r="V69" s="14">
        <v>30000</v>
      </c>
      <c r="X69" s="13">
        <v>555674</v>
      </c>
      <c r="Y69" s="14">
        <v>465048</v>
      </c>
      <c r="Z69" s="14">
        <v>38754</v>
      </c>
      <c r="AB69" s="13">
        <v>729249</v>
      </c>
      <c r="AC69" s="14">
        <v>180000</v>
      </c>
      <c r="AD69" s="14">
        <v>25200</v>
      </c>
      <c r="AF69" s="13">
        <v>450000</v>
      </c>
      <c r="AG69" s="14">
        <v>199000</v>
      </c>
      <c r="AH69" s="14">
        <v>18700</v>
      </c>
      <c r="AJ69" s="13">
        <v>780000</v>
      </c>
      <c r="AK69" s="14">
        <v>285000</v>
      </c>
      <c r="AL69" s="14">
        <v>1000</v>
      </c>
      <c r="AN69" s="13">
        <v>450000</v>
      </c>
      <c r="AO69" s="14">
        <v>300000</v>
      </c>
      <c r="AP69" s="14">
        <v>0</v>
      </c>
      <c r="AR69" s="13">
        <v>990000</v>
      </c>
      <c r="AS69" s="14">
        <v>1000000</v>
      </c>
      <c r="AT69" s="14">
        <v>45000</v>
      </c>
      <c r="AV69" s="16">
        <f t="shared" si="2"/>
        <v>0</v>
      </c>
      <c r="AW69" s="16">
        <f t="shared" si="3"/>
        <v>0</v>
      </c>
      <c r="AX69" s="16">
        <f t="shared" si="4"/>
        <v>0</v>
      </c>
      <c r="AZ69" s="16">
        <f t="shared" si="5"/>
        <v>0</v>
      </c>
      <c r="BA69" s="16">
        <f t="shared" si="6"/>
        <v>0</v>
      </c>
      <c r="BB69" s="16">
        <f t="shared" si="7"/>
        <v>0</v>
      </c>
      <c r="BD69" s="16">
        <f t="shared" si="8"/>
        <v>0</v>
      </c>
      <c r="BE69" s="16">
        <f t="shared" si="9"/>
        <v>0</v>
      </c>
      <c r="BF69" s="16">
        <f t="shared" si="10"/>
        <v>0</v>
      </c>
      <c r="BH69" s="16">
        <f t="shared" si="11"/>
        <v>0</v>
      </c>
      <c r="BI69" s="16">
        <f t="shared" si="12"/>
        <v>0</v>
      </c>
      <c r="BJ69" s="16">
        <f t="shared" si="13"/>
        <v>0</v>
      </c>
      <c r="BL69" s="16">
        <f t="shared" si="14"/>
        <v>0</v>
      </c>
      <c r="BM69" s="16">
        <f t="shared" si="15"/>
        <v>0</v>
      </c>
      <c r="BN69" s="16">
        <f t="shared" si="31"/>
        <v>0</v>
      </c>
      <c r="BP69" s="16">
        <f t="shared" si="16"/>
        <v>0</v>
      </c>
      <c r="BQ69" s="16">
        <f t="shared" si="17"/>
        <v>4</v>
      </c>
      <c r="BR69" s="16">
        <f t="shared" si="18"/>
        <v>0</v>
      </c>
      <c r="BT69" s="16">
        <f t="shared" si="19"/>
        <v>3</v>
      </c>
      <c r="BU69" s="16">
        <f t="shared" si="20"/>
        <v>0</v>
      </c>
      <c r="BV69" s="16">
        <f t="shared" si="21"/>
        <v>0</v>
      </c>
      <c r="BX69" s="16">
        <f t="shared" si="22"/>
        <v>0</v>
      </c>
      <c r="BY69" s="16">
        <f t="shared" si="23"/>
        <v>0</v>
      </c>
      <c r="BZ69" s="16">
        <f t="shared" si="24"/>
        <v>0</v>
      </c>
      <c r="CB69" s="16">
        <f t="shared" si="25"/>
        <v>3</v>
      </c>
      <c r="CC69" s="16">
        <f t="shared" si="26"/>
        <v>0</v>
      </c>
      <c r="CD69" s="16">
        <f t="shared" si="27"/>
        <v>1</v>
      </c>
      <c r="CF69" s="16">
        <f t="shared" si="28"/>
        <v>0</v>
      </c>
      <c r="CG69" s="16">
        <f t="shared" si="29"/>
        <v>0</v>
      </c>
      <c r="CH69" s="16">
        <f t="shared" si="30"/>
        <v>0</v>
      </c>
    </row>
    <row r="70" spans="1:86" ht="13.5" customHeight="1" thickBot="1" x14ac:dyDescent="0.25">
      <c r="A70" s="79"/>
      <c r="B70" s="7" t="s">
        <v>112</v>
      </c>
      <c r="D70" s="9">
        <f t="shared" si="1"/>
        <v>450000</v>
      </c>
      <c r="E70" s="9">
        <f t="shared" si="1"/>
        <v>180000</v>
      </c>
      <c r="F70" s="9">
        <f t="shared" si="1"/>
        <v>0</v>
      </c>
      <c r="H70" s="13">
        <v>555000</v>
      </c>
      <c r="I70" s="13">
        <v>555000</v>
      </c>
      <c r="J70" s="14">
        <v>35000</v>
      </c>
      <c r="L70" s="13">
        <v>832500</v>
      </c>
      <c r="M70" s="14">
        <v>465000</v>
      </c>
      <c r="N70" s="14">
        <v>69375</v>
      </c>
      <c r="P70" s="13">
        <v>566000</v>
      </c>
      <c r="Q70" s="13">
        <v>566000</v>
      </c>
      <c r="R70" s="14">
        <v>21800</v>
      </c>
      <c r="T70" s="13">
        <v>620000</v>
      </c>
      <c r="U70" s="14">
        <v>300000</v>
      </c>
      <c r="V70" s="14">
        <v>30000</v>
      </c>
      <c r="X70" s="13">
        <v>555674</v>
      </c>
      <c r="Y70" s="14">
        <v>465048</v>
      </c>
      <c r="Z70" s="14">
        <v>38754</v>
      </c>
      <c r="AB70" s="13">
        <v>729249</v>
      </c>
      <c r="AC70" s="14">
        <v>180000</v>
      </c>
      <c r="AD70" s="14">
        <v>25200</v>
      </c>
      <c r="AF70" s="13">
        <v>450000</v>
      </c>
      <c r="AG70" s="14">
        <v>199000</v>
      </c>
      <c r="AH70" s="14">
        <v>18700</v>
      </c>
      <c r="AJ70" s="13">
        <v>580000</v>
      </c>
      <c r="AK70" s="14">
        <v>285000</v>
      </c>
      <c r="AL70" s="14">
        <v>1000</v>
      </c>
      <c r="AN70" s="13">
        <v>550000</v>
      </c>
      <c r="AO70" s="14">
        <v>300000</v>
      </c>
      <c r="AP70" s="14">
        <v>0</v>
      </c>
      <c r="AR70" s="13">
        <v>680000</v>
      </c>
      <c r="AS70" s="14">
        <v>850000</v>
      </c>
      <c r="AT70" s="14">
        <v>45000</v>
      </c>
      <c r="AV70" s="16">
        <f t="shared" si="2"/>
        <v>0</v>
      </c>
      <c r="AW70" s="16">
        <f t="shared" si="3"/>
        <v>0</v>
      </c>
      <c r="AX70" s="16">
        <f t="shared" si="4"/>
        <v>0</v>
      </c>
      <c r="AZ70" s="16">
        <f t="shared" si="5"/>
        <v>0</v>
      </c>
      <c r="BA70" s="16">
        <f t="shared" si="6"/>
        <v>0</v>
      </c>
      <c r="BB70" s="16">
        <f t="shared" si="7"/>
        <v>0</v>
      </c>
      <c r="BD70" s="16">
        <f t="shared" si="8"/>
        <v>0</v>
      </c>
      <c r="BE70" s="16">
        <f t="shared" si="9"/>
        <v>0</v>
      </c>
      <c r="BF70" s="16">
        <f t="shared" si="10"/>
        <v>0</v>
      </c>
      <c r="BH70" s="16">
        <f t="shared" si="11"/>
        <v>0</v>
      </c>
      <c r="BI70" s="16">
        <f t="shared" si="12"/>
        <v>0</v>
      </c>
      <c r="BJ70" s="16">
        <f t="shared" si="13"/>
        <v>0</v>
      </c>
      <c r="BL70" s="16">
        <f t="shared" si="14"/>
        <v>0</v>
      </c>
      <c r="BM70" s="16">
        <f t="shared" si="15"/>
        <v>0</v>
      </c>
      <c r="BN70" s="16">
        <f t="shared" si="31"/>
        <v>0</v>
      </c>
      <c r="BP70" s="16">
        <f t="shared" si="16"/>
        <v>0</v>
      </c>
      <c r="BQ70" s="16">
        <f t="shared" si="17"/>
        <v>4</v>
      </c>
      <c r="BR70" s="16">
        <f t="shared" si="18"/>
        <v>0</v>
      </c>
      <c r="BT70" s="16">
        <f t="shared" si="19"/>
        <v>3</v>
      </c>
      <c r="BU70" s="16">
        <f t="shared" si="20"/>
        <v>0</v>
      </c>
      <c r="BV70" s="16">
        <f t="shared" si="21"/>
        <v>0</v>
      </c>
      <c r="BX70" s="16">
        <f t="shared" si="22"/>
        <v>0</v>
      </c>
      <c r="BY70" s="16">
        <f t="shared" si="23"/>
        <v>0</v>
      </c>
      <c r="BZ70" s="16">
        <f t="shared" si="24"/>
        <v>0</v>
      </c>
      <c r="CB70" s="16">
        <f t="shared" si="25"/>
        <v>0</v>
      </c>
      <c r="CC70" s="16">
        <f t="shared" si="26"/>
        <v>0</v>
      </c>
      <c r="CD70" s="16">
        <f t="shared" si="27"/>
        <v>1</v>
      </c>
      <c r="CF70" s="16">
        <f t="shared" si="28"/>
        <v>0</v>
      </c>
      <c r="CG70" s="16">
        <f t="shared" si="29"/>
        <v>0</v>
      </c>
      <c r="CH70" s="16">
        <f t="shared" si="30"/>
        <v>0</v>
      </c>
    </row>
    <row r="71" spans="1:86" ht="13.5" customHeight="1" thickBot="1" x14ac:dyDescent="0.25">
      <c r="A71" s="79"/>
      <c r="B71" s="7" t="s">
        <v>113</v>
      </c>
      <c r="D71" s="9">
        <f t="shared" si="1"/>
        <v>450000</v>
      </c>
      <c r="E71" s="9">
        <f t="shared" si="1"/>
        <v>180000</v>
      </c>
      <c r="F71" s="9">
        <f t="shared" si="1"/>
        <v>0</v>
      </c>
      <c r="H71" s="13">
        <v>906000</v>
      </c>
      <c r="I71" s="13">
        <v>906000</v>
      </c>
      <c r="J71" s="14">
        <v>35000</v>
      </c>
      <c r="L71" s="13">
        <v>1359000</v>
      </c>
      <c r="M71" s="14">
        <v>465000</v>
      </c>
      <c r="N71" s="14">
        <v>113250</v>
      </c>
      <c r="P71" s="13">
        <v>566000</v>
      </c>
      <c r="Q71" s="13">
        <v>566000</v>
      </c>
      <c r="R71" s="14">
        <v>21800</v>
      </c>
      <c r="T71" s="13">
        <v>730000</v>
      </c>
      <c r="U71" s="14">
        <v>300000</v>
      </c>
      <c r="V71" s="14">
        <v>30000</v>
      </c>
      <c r="X71" s="13">
        <v>693034</v>
      </c>
      <c r="Y71" s="14">
        <v>465048</v>
      </c>
      <c r="Z71" s="14">
        <v>38754</v>
      </c>
      <c r="AB71" s="13">
        <v>858632</v>
      </c>
      <c r="AC71" s="14">
        <v>180000</v>
      </c>
      <c r="AD71" s="14">
        <v>25200</v>
      </c>
      <c r="AF71" s="13">
        <v>450000</v>
      </c>
      <c r="AG71" s="14">
        <v>199000</v>
      </c>
      <c r="AH71" s="14">
        <v>18700</v>
      </c>
      <c r="AJ71" s="13">
        <v>780000</v>
      </c>
      <c r="AK71" s="14">
        <v>285000</v>
      </c>
      <c r="AL71" s="14">
        <v>1000</v>
      </c>
      <c r="AN71" s="13">
        <v>550000</v>
      </c>
      <c r="AO71" s="14">
        <v>300000</v>
      </c>
      <c r="AP71" s="14">
        <v>0</v>
      </c>
      <c r="AR71" s="13">
        <v>990000</v>
      </c>
      <c r="AS71" s="14">
        <v>1000000</v>
      </c>
      <c r="AT71" s="14">
        <v>45000</v>
      </c>
      <c r="AV71" s="16">
        <f t="shared" si="2"/>
        <v>0</v>
      </c>
      <c r="AW71" s="16">
        <f t="shared" si="3"/>
        <v>0</v>
      </c>
      <c r="AX71" s="16">
        <f t="shared" si="4"/>
        <v>0</v>
      </c>
      <c r="AZ71" s="16">
        <f t="shared" si="5"/>
        <v>0</v>
      </c>
      <c r="BA71" s="16">
        <f t="shared" si="6"/>
        <v>0</v>
      </c>
      <c r="BB71" s="16">
        <f t="shared" si="7"/>
        <v>0</v>
      </c>
      <c r="BD71" s="16">
        <f t="shared" si="8"/>
        <v>0</v>
      </c>
      <c r="BE71" s="16">
        <f t="shared" si="9"/>
        <v>0</v>
      </c>
      <c r="BF71" s="16">
        <f t="shared" si="10"/>
        <v>0</v>
      </c>
      <c r="BH71" s="16">
        <f t="shared" si="11"/>
        <v>0</v>
      </c>
      <c r="BI71" s="16">
        <f t="shared" si="12"/>
        <v>0</v>
      </c>
      <c r="BJ71" s="16">
        <f t="shared" si="13"/>
        <v>0</v>
      </c>
      <c r="BL71" s="16">
        <f t="shared" si="14"/>
        <v>0</v>
      </c>
      <c r="BM71" s="16">
        <f t="shared" si="15"/>
        <v>0</v>
      </c>
      <c r="BN71" s="16">
        <f t="shared" si="31"/>
        <v>0</v>
      </c>
      <c r="BP71" s="16">
        <f t="shared" si="16"/>
        <v>0</v>
      </c>
      <c r="BQ71" s="16">
        <f t="shared" si="17"/>
        <v>4</v>
      </c>
      <c r="BR71" s="16">
        <f t="shared" si="18"/>
        <v>0</v>
      </c>
      <c r="BT71" s="16">
        <f t="shared" si="19"/>
        <v>3</v>
      </c>
      <c r="BU71" s="16">
        <f t="shared" si="20"/>
        <v>0</v>
      </c>
      <c r="BV71" s="16">
        <f t="shared" si="21"/>
        <v>0</v>
      </c>
      <c r="BX71" s="16">
        <f t="shared" si="22"/>
        <v>0</v>
      </c>
      <c r="BY71" s="16">
        <f t="shared" si="23"/>
        <v>0</v>
      </c>
      <c r="BZ71" s="16">
        <f t="shared" si="24"/>
        <v>0</v>
      </c>
      <c r="CB71" s="16">
        <f t="shared" si="25"/>
        <v>0</v>
      </c>
      <c r="CC71" s="16">
        <f t="shared" si="26"/>
        <v>0</v>
      </c>
      <c r="CD71" s="16">
        <f t="shared" si="27"/>
        <v>1</v>
      </c>
      <c r="CF71" s="16">
        <f t="shared" si="28"/>
        <v>0</v>
      </c>
      <c r="CG71" s="16">
        <f t="shared" si="29"/>
        <v>0</v>
      </c>
      <c r="CH71" s="16">
        <f t="shared" si="30"/>
        <v>0</v>
      </c>
    </row>
    <row r="72" spans="1:86" ht="15.75" customHeight="1" thickBot="1" x14ac:dyDescent="0.25">
      <c r="A72" s="79" t="s">
        <v>76</v>
      </c>
      <c r="B72" s="7" t="s">
        <v>77</v>
      </c>
      <c r="D72" s="9">
        <f t="shared" si="1"/>
        <v>307800</v>
      </c>
      <c r="E72" s="9">
        <f t="shared" si="1"/>
        <v>180000</v>
      </c>
      <c r="F72" s="9">
        <f t="shared" si="1"/>
        <v>0</v>
      </c>
      <c r="H72" s="13">
        <v>470000</v>
      </c>
      <c r="I72" s="13">
        <v>470000</v>
      </c>
      <c r="J72" s="14">
        <v>35000</v>
      </c>
      <c r="L72" s="13">
        <v>705000</v>
      </c>
      <c r="M72" s="14">
        <v>435000</v>
      </c>
      <c r="N72" s="14">
        <v>58750</v>
      </c>
      <c r="P72" s="13">
        <v>307800</v>
      </c>
      <c r="Q72" s="13">
        <v>307800</v>
      </c>
      <c r="R72" s="14">
        <v>21800</v>
      </c>
      <c r="T72" s="13">
        <v>480000</v>
      </c>
      <c r="U72" s="14">
        <v>300000</v>
      </c>
      <c r="V72" s="14">
        <v>30000</v>
      </c>
      <c r="X72" s="13">
        <v>569566</v>
      </c>
      <c r="Y72" s="14">
        <v>465048</v>
      </c>
      <c r="Z72" s="14">
        <v>38754</v>
      </c>
      <c r="AB72" s="13">
        <v>488876</v>
      </c>
      <c r="AC72" s="14">
        <v>180000</v>
      </c>
      <c r="AD72" s="14">
        <v>25200</v>
      </c>
      <c r="AF72" s="13">
        <v>400000</v>
      </c>
      <c r="AG72" s="14">
        <v>199000</v>
      </c>
      <c r="AH72" s="14">
        <v>18700</v>
      </c>
      <c r="AJ72" s="13">
        <v>430000</v>
      </c>
      <c r="AK72" s="14">
        <v>285000</v>
      </c>
      <c r="AL72" s="14">
        <v>1000</v>
      </c>
      <c r="AN72" s="13">
        <v>350000</v>
      </c>
      <c r="AO72" s="14">
        <v>280000</v>
      </c>
      <c r="AP72" s="14">
        <v>0</v>
      </c>
      <c r="AR72" s="13">
        <v>550000</v>
      </c>
      <c r="AS72" s="14">
        <v>720000</v>
      </c>
      <c r="AT72" s="14">
        <v>45000</v>
      </c>
      <c r="AV72" s="16">
        <f t="shared" si="2"/>
        <v>0</v>
      </c>
      <c r="AW72" s="16">
        <f t="shared" si="3"/>
        <v>0</v>
      </c>
      <c r="AX72" s="16">
        <f t="shared" si="4"/>
        <v>0</v>
      </c>
      <c r="AZ72" s="16">
        <f t="shared" si="5"/>
        <v>0</v>
      </c>
      <c r="BA72" s="16">
        <f t="shared" si="6"/>
        <v>0</v>
      </c>
      <c r="BB72" s="16">
        <f t="shared" si="7"/>
        <v>0</v>
      </c>
      <c r="BD72" s="16">
        <f t="shared" si="8"/>
        <v>3</v>
      </c>
      <c r="BE72" s="16">
        <f t="shared" si="9"/>
        <v>0</v>
      </c>
      <c r="BF72" s="16">
        <f t="shared" si="10"/>
        <v>0</v>
      </c>
      <c r="BH72" s="16">
        <f t="shared" si="11"/>
        <v>0</v>
      </c>
      <c r="BI72" s="16">
        <f t="shared" si="12"/>
        <v>0</v>
      </c>
      <c r="BJ72" s="16">
        <f t="shared" si="13"/>
        <v>0</v>
      </c>
      <c r="BL72" s="16">
        <f t="shared" si="14"/>
        <v>0</v>
      </c>
      <c r="BM72" s="16">
        <f t="shared" si="15"/>
        <v>0</v>
      </c>
      <c r="BN72" s="16">
        <f t="shared" si="31"/>
        <v>0</v>
      </c>
      <c r="BP72" s="16">
        <f t="shared" si="16"/>
        <v>0</v>
      </c>
      <c r="BQ72" s="16">
        <f t="shared" si="17"/>
        <v>4</v>
      </c>
      <c r="BR72" s="16">
        <f t="shared" si="18"/>
        <v>0</v>
      </c>
      <c r="BT72" s="16">
        <f t="shared" si="19"/>
        <v>0</v>
      </c>
      <c r="BU72" s="16">
        <f t="shared" si="20"/>
        <v>0</v>
      </c>
      <c r="BV72" s="16">
        <f t="shared" si="21"/>
        <v>0</v>
      </c>
      <c r="BX72" s="16">
        <f t="shared" si="22"/>
        <v>0</v>
      </c>
      <c r="BY72" s="16">
        <f t="shared" si="23"/>
        <v>0</v>
      </c>
      <c r="BZ72" s="16">
        <f t="shared" si="24"/>
        <v>0</v>
      </c>
      <c r="CB72" s="16">
        <f t="shared" si="25"/>
        <v>0</v>
      </c>
      <c r="CC72" s="16">
        <f t="shared" si="26"/>
        <v>0</v>
      </c>
      <c r="CD72" s="16">
        <f t="shared" si="27"/>
        <v>1</v>
      </c>
      <c r="CF72" s="16">
        <f t="shared" si="28"/>
        <v>0</v>
      </c>
      <c r="CG72" s="16">
        <f t="shared" si="29"/>
        <v>0</v>
      </c>
      <c r="CH72" s="16">
        <f t="shared" si="30"/>
        <v>0</v>
      </c>
    </row>
    <row r="73" spans="1:86" ht="15.75" customHeight="1" thickBot="1" x14ac:dyDescent="0.25">
      <c r="A73" s="79"/>
      <c r="B73" s="7" t="s">
        <v>201</v>
      </c>
      <c r="D73" s="9">
        <f t="shared" si="1"/>
        <v>320000</v>
      </c>
      <c r="E73" s="9">
        <f t="shared" si="1"/>
        <v>180000</v>
      </c>
      <c r="F73" s="9">
        <f t="shared" si="1"/>
        <v>0</v>
      </c>
      <c r="H73" s="13">
        <v>510000</v>
      </c>
      <c r="I73" s="13">
        <v>510000</v>
      </c>
      <c r="J73" s="14">
        <v>35000</v>
      </c>
      <c r="L73" s="13">
        <v>765000</v>
      </c>
      <c r="M73" s="14">
        <v>435000</v>
      </c>
      <c r="N73" s="14">
        <v>63750</v>
      </c>
      <c r="P73" s="13">
        <v>472500</v>
      </c>
      <c r="Q73" s="13">
        <v>472500</v>
      </c>
      <c r="R73" s="14">
        <v>21800</v>
      </c>
      <c r="T73" s="13">
        <v>550000</v>
      </c>
      <c r="U73" s="14">
        <v>300000</v>
      </c>
      <c r="V73" s="14">
        <v>30000</v>
      </c>
      <c r="X73" s="13">
        <v>506526</v>
      </c>
      <c r="Y73" s="14">
        <v>465048</v>
      </c>
      <c r="Z73" s="14">
        <v>38754</v>
      </c>
      <c r="AB73" s="13">
        <v>510000</v>
      </c>
      <c r="AC73" s="14">
        <v>180000</v>
      </c>
      <c r="AD73" s="14">
        <v>25200</v>
      </c>
      <c r="AF73" s="13">
        <v>480000</v>
      </c>
      <c r="AG73" s="14">
        <v>199000</v>
      </c>
      <c r="AH73" s="14">
        <v>18700</v>
      </c>
      <c r="AJ73" s="13">
        <v>490000</v>
      </c>
      <c r="AK73" s="14">
        <v>285000</v>
      </c>
      <c r="AL73" s="14">
        <v>1000</v>
      </c>
      <c r="AN73" s="13">
        <v>320000</v>
      </c>
      <c r="AO73" s="14">
        <v>280000</v>
      </c>
      <c r="AP73" s="14">
        <v>0</v>
      </c>
      <c r="AR73" s="13">
        <v>580000</v>
      </c>
      <c r="AS73" s="14">
        <v>720000</v>
      </c>
      <c r="AT73" s="14">
        <v>45000</v>
      </c>
      <c r="AV73" s="16">
        <f t="shared" si="2"/>
        <v>0</v>
      </c>
      <c r="AW73" s="16">
        <f t="shared" si="3"/>
        <v>0</v>
      </c>
      <c r="AX73" s="16">
        <f t="shared" si="4"/>
        <v>0</v>
      </c>
      <c r="AZ73" s="16">
        <f t="shared" si="5"/>
        <v>0</v>
      </c>
      <c r="BA73" s="16">
        <f t="shared" si="6"/>
        <v>0</v>
      </c>
      <c r="BB73" s="16">
        <f t="shared" si="7"/>
        <v>0</v>
      </c>
      <c r="BD73" s="16">
        <f t="shared" si="8"/>
        <v>0</v>
      </c>
      <c r="BE73" s="16">
        <f t="shared" si="9"/>
        <v>0</v>
      </c>
      <c r="BF73" s="16">
        <f t="shared" si="10"/>
        <v>0</v>
      </c>
      <c r="BH73" s="16">
        <f t="shared" si="11"/>
        <v>0</v>
      </c>
      <c r="BI73" s="16">
        <f t="shared" si="12"/>
        <v>0</v>
      </c>
      <c r="BJ73" s="16">
        <f t="shared" si="13"/>
        <v>0</v>
      </c>
      <c r="BL73" s="16">
        <f t="shared" si="14"/>
        <v>0</v>
      </c>
      <c r="BM73" s="16">
        <f t="shared" si="15"/>
        <v>0</v>
      </c>
      <c r="BN73" s="16">
        <f t="shared" si="31"/>
        <v>0</v>
      </c>
      <c r="BP73" s="16">
        <f t="shared" si="16"/>
        <v>0</v>
      </c>
      <c r="BQ73" s="16">
        <f t="shared" si="17"/>
        <v>4</v>
      </c>
      <c r="BR73" s="16">
        <f t="shared" si="18"/>
        <v>0</v>
      </c>
      <c r="BT73" s="16">
        <f t="shared" si="19"/>
        <v>0</v>
      </c>
      <c r="BU73" s="16">
        <f t="shared" si="20"/>
        <v>0</v>
      </c>
      <c r="BV73" s="16">
        <f t="shared" si="21"/>
        <v>0</v>
      </c>
      <c r="BX73" s="16">
        <f t="shared" si="22"/>
        <v>0</v>
      </c>
      <c r="BY73" s="16">
        <f t="shared" si="23"/>
        <v>0</v>
      </c>
      <c r="BZ73" s="16">
        <f t="shared" si="24"/>
        <v>0</v>
      </c>
      <c r="CB73" s="16">
        <f t="shared" si="25"/>
        <v>3</v>
      </c>
      <c r="CC73" s="16">
        <f t="shared" si="26"/>
        <v>0</v>
      </c>
      <c r="CD73" s="16">
        <f t="shared" si="27"/>
        <v>1</v>
      </c>
      <c r="CF73" s="16">
        <f t="shared" si="28"/>
        <v>0</v>
      </c>
      <c r="CG73" s="16">
        <f t="shared" si="29"/>
        <v>0</v>
      </c>
      <c r="CH73" s="16">
        <f t="shared" si="30"/>
        <v>0</v>
      </c>
    </row>
    <row r="74" spans="1:86" ht="15.75" customHeight="1" thickBot="1" x14ac:dyDescent="0.25">
      <c r="A74" s="79"/>
      <c r="B74" s="7" t="s">
        <v>110</v>
      </c>
      <c r="D74" s="9">
        <f t="shared" si="1"/>
        <v>286200</v>
      </c>
      <c r="E74" s="9">
        <f t="shared" si="1"/>
        <v>180000</v>
      </c>
      <c r="F74" s="9">
        <f t="shared" si="1"/>
        <v>0</v>
      </c>
      <c r="H74" s="13">
        <v>415000</v>
      </c>
      <c r="I74" s="13">
        <v>415000</v>
      </c>
      <c r="J74" s="14">
        <v>35000</v>
      </c>
      <c r="L74" s="13">
        <v>622500</v>
      </c>
      <c r="M74" s="14">
        <v>435000</v>
      </c>
      <c r="N74" s="14">
        <v>51875</v>
      </c>
      <c r="P74" s="13">
        <v>286200</v>
      </c>
      <c r="Q74" s="13">
        <v>286200</v>
      </c>
      <c r="R74" s="14">
        <v>21800</v>
      </c>
      <c r="T74" s="13">
        <v>380000</v>
      </c>
      <c r="U74" s="14">
        <v>300000</v>
      </c>
      <c r="V74" s="14">
        <v>30000</v>
      </c>
      <c r="X74" s="13">
        <v>550836</v>
      </c>
      <c r="Y74" s="14">
        <v>465048</v>
      </c>
      <c r="Z74" s="14">
        <v>38754</v>
      </c>
      <c r="AB74" s="13">
        <v>398300</v>
      </c>
      <c r="AC74" s="14">
        <v>180000</v>
      </c>
      <c r="AD74" s="14">
        <v>25200</v>
      </c>
      <c r="AF74" s="13">
        <v>400000</v>
      </c>
      <c r="AG74" s="14">
        <v>199000</v>
      </c>
      <c r="AH74" s="14">
        <v>18700</v>
      </c>
      <c r="AJ74" s="13">
        <v>390000</v>
      </c>
      <c r="AK74" s="14">
        <v>285000</v>
      </c>
      <c r="AL74" s="14">
        <v>1000</v>
      </c>
      <c r="AN74" s="13">
        <v>320000</v>
      </c>
      <c r="AO74" s="14">
        <v>280000</v>
      </c>
      <c r="AP74" s="14">
        <v>0</v>
      </c>
      <c r="AR74" s="13">
        <v>450000</v>
      </c>
      <c r="AS74" s="14">
        <v>650000</v>
      </c>
      <c r="AT74" s="14">
        <v>45000</v>
      </c>
      <c r="AV74" s="16">
        <f t="shared" si="2"/>
        <v>0</v>
      </c>
      <c r="AW74" s="16">
        <f t="shared" si="3"/>
        <v>0</v>
      </c>
      <c r="AX74" s="16">
        <f t="shared" si="4"/>
        <v>0</v>
      </c>
      <c r="AZ74" s="16">
        <f t="shared" si="5"/>
        <v>0</v>
      </c>
      <c r="BA74" s="16">
        <f t="shared" si="6"/>
        <v>0</v>
      </c>
      <c r="BB74" s="16">
        <f t="shared" si="7"/>
        <v>0</v>
      </c>
      <c r="BD74" s="16">
        <f t="shared" si="8"/>
        <v>3</v>
      </c>
      <c r="BE74" s="16">
        <f t="shared" si="9"/>
        <v>0</v>
      </c>
      <c r="BF74" s="16">
        <f t="shared" si="10"/>
        <v>0</v>
      </c>
      <c r="BH74" s="16">
        <f t="shared" si="11"/>
        <v>0</v>
      </c>
      <c r="BI74" s="16">
        <f t="shared" si="12"/>
        <v>0</v>
      </c>
      <c r="BJ74" s="16">
        <f t="shared" si="13"/>
        <v>0</v>
      </c>
      <c r="BL74" s="16">
        <f t="shared" si="14"/>
        <v>0</v>
      </c>
      <c r="BM74" s="16">
        <f t="shared" si="15"/>
        <v>0</v>
      </c>
      <c r="BN74" s="16">
        <f t="shared" si="31"/>
        <v>0</v>
      </c>
      <c r="BP74" s="16">
        <f t="shared" si="16"/>
        <v>0</v>
      </c>
      <c r="BQ74" s="16">
        <f t="shared" si="17"/>
        <v>4</v>
      </c>
      <c r="BR74" s="16">
        <f t="shared" si="18"/>
        <v>0</v>
      </c>
      <c r="BT74" s="16">
        <f t="shared" si="19"/>
        <v>0</v>
      </c>
      <c r="BU74" s="16">
        <f t="shared" si="20"/>
        <v>0</v>
      </c>
      <c r="BV74" s="16">
        <f t="shared" si="21"/>
        <v>0</v>
      </c>
      <c r="BX74" s="16">
        <f t="shared" si="22"/>
        <v>0</v>
      </c>
      <c r="BY74" s="16">
        <f t="shared" si="23"/>
        <v>0</v>
      </c>
      <c r="BZ74" s="16">
        <f t="shared" si="24"/>
        <v>0</v>
      </c>
      <c r="CB74" s="16">
        <f t="shared" si="25"/>
        <v>0</v>
      </c>
      <c r="CC74" s="16">
        <f t="shared" si="26"/>
        <v>0</v>
      </c>
      <c r="CD74" s="16">
        <f t="shared" si="27"/>
        <v>1</v>
      </c>
      <c r="CF74" s="16">
        <f t="shared" si="28"/>
        <v>0</v>
      </c>
      <c r="CG74" s="16">
        <f t="shared" si="29"/>
        <v>0</v>
      </c>
      <c r="CH74" s="16">
        <f t="shared" si="30"/>
        <v>0</v>
      </c>
    </row>
    <row r="75" spans="1:86" ht="15.75" customHeight="1" thickBot="1" x14ac:dyDescent="0.25">
      <c r="A75" s="79"/>
      <c r="B75" s="7" t="s">
        <v>114</v>
      </c>
      <c r="D75" s="9">
        <f t="shared" si="1"/>
        <v>307800</v>
      </c>
      <c r="E75" s="9">
        <f t="shared" si="1"/>
        <v>180000</v>
      </c>
      <c r="F75" s="9">
        <f t="shared" si="1"/>
        <v>0</v>
      </c>
      <c r="H75" s="13">
        <v>444000</v>
      </c>
      <c r="I75" s="13">
        <v>444000</v>
      </c>
      <c r="J75" s="14">
        <v>35000</v>
      </c>
      <c r="L75" s="13">
        <v>666000</v>
      </c>
      <c r="M75" s="14">
        <v>435000</v>
      </c>
      <c r="N75" s="14">
        <v>55500</v>
      </c>
      <c r="P75" s="13">
        <v>307800</v>
      </c>
      <c r="Q75" s="13">
        <v>307800</v>
      </c>
      <c r="R75" s="14">
        <v>21800</v>
      </c>
      <c r="T75" s="13">
        <v>500000</v>
      </c>
      <c r="U75" s="14">
        <v>300000</v>
      </c>
      <c r="V75" s="14">
        <v>30000</v>
      </c>
      <c r="X75" s="13">
        <v>554154</v>
      </c>
      <c r="Y75" s="14">
        <v>465048</v>
      </c>
      <c r="Z75" s="14">
        <v>38754</v>
      </c>
      <c r="AB75" s="13">
        <v>437782</v>
      </c>
      <c r="AC75" s="14">
        <v>180000</v>
      </c>
      <c r="AD75" s="14">
        <v>25200</v>
      </c>
      <c r="AF75" s="13">
        <v>350000</v>
      </c>
      <c r="AG75" s="14">
        <v>199000</v>
      </c>
      <c r="AH75" s="14">
        <v>18700</v>
      </c>
      <c r="AJ75" s="13">
        <v>400000</v>
      </c>
      <c r="AK75" s="14">
        <v>285000</v>
      </c>
      <c r="AL75" s="14">
        <v>1000</v>
      </c>
      <c r="AN75" s="13">
        <v>320000</v>
      </c>
      <c r="AO75" s="14">
        <v>280000</v>
      </c>
      <c r="AP75" s="14">
        <v>0</v>
      </c>
      <c r="AR75" s="13">
        <v>520000</v>
      </c>
      <c r="AS75" s="14">
        <v>680000</v>
      </c>
      <c r="AT75" s="14">
        <v>45000</v>
      </c>
      <c r="AV75" s="16">
        <f t="shared" si="2"/>
        <v>0</v>
      </c>
      <c r="AW75" s="16">
        <f t="shared" si="3"/>
        <v>0</v>
      </c>
      <c r="AX75" s="16">
        <f t="shared" si="4"/>
        <v>0</v>
      </c>
      <c r="AZ75" s="16">
        <f t="shared" si="5"/>
        <v>0</v>
      </c>
      <c r="BA75" s="16">
        <f t="shared" si="6"/>
        <v>0</v>
      </c>
      <c r="BB75" s="16">
        <f t="shared" si="7"/>
        <v>0</v>
      </c>
      <c r="BD75" s="16">
        <f t="shared" si="8"/>
        <v>3</v>
      </c>
      <c r="BE75" s="16">
        <f t="shared" si="9"/>
        <v>0</v>
      </c>
      <c r="BF75" s="16">
        <f t="shared" si="10"/>
        <v>0</v>
      </c>
      <c r="BH75" s="16">
        <f t="shared" si="11"/>
        <v>0</v>
      </c>
      <c r="BI75" s="16">
        <f t="shared" si="12"/>
        <v>0</v>
      </c>
      <c r="BJ75" s="16">
        <f t="shared" si="13"/>
        <v>0</v>
      </c>
      <c r="BL75" s="16">
        <f t="shared" si="14"/>
        <v>0</v>
      </c>
      <c r="BM75" s="16">
        <f t="shared" si="15"/>
        <v>0</v>
      </c>
      <c r="BN75" s="16">
        <f t="shared" si="31"/>
        <v>0</v>
      </c>
      <c r="BP75" s="16">
        <f t="shared" si="16"/>
        <v>0</v>
      </c>
      <c r="BQ75" s="16">
        <f t="shared" si="17"/>
        <v>4</v>
      </c>
      <c r="BR75" s="16">
        <f t="shared" si="18"/>
        <v>0</v>
      </c>
      <c r="BT75" s="16">
        <f t="shared" si="19"/>
        <v>0</v>
      </c>
      <c r="BU75" s="16">
        <f t="shared" si="20"/>
        <v>0</v>
      </c>
      <c r="BV75" s="16">
        <f t="shared" si="21"/>
        <v>0</v>
      </c>
      <c r="BX75" s="16">
        <f t="shared" si="22"/>
        <v>0</v>
      </c>
      <c r="BY75" s="16">
        <f t="shared" si="23"/>
        <v>0</v>
      </c>
      <c r="BZ75" s="16">
        <f t="shared" si="24"/>
        <v>0</v>
      </c>
      <c r="CB75" s="16">
        <f t="shared" si="25"/>
        <v>0</v>
      </c>
      <c r="CC75" s="16">
        <f t="shared" si="26"/>
        <v>0</v>
      </c>
      <c r="CD75" s="16">
        <f t="shared" si="27"/>
        <v>1</v>
      </c>
      <c r="CF75" s="16">
        <f t="shared" si="28"/>
        <v>0</v>
      </c>
      <c r="CG75" s="16">
        <f t="shared" si="29"/>
        <v>0</v>
      </c>
      <c r="CH75" s="16">
        <f t="shared" si="30"/>
        <v>0</v>
      </c>
    </row>
    <row r="76" spans="1:86" ht="15.75" customHeight="1" thickBot="1" x14ac:dyDescent="0.25">
      <c r="A76" s="79"/>
      <c r="B76" s="7" t="s">
        <v>115</v>
      </c>
      <c r="D76" s="9">
        <f t="shared" si="1"/>
        <v>307800</v>
      </c>
      <c r="E76" s="9">
        <f t="shared" si="1"/>
        <v>180000</v>
      </c>
      <c r="F76" s="9">
        <f t="shared" si="1"/>
        <v>0</v>
      </c>
      <c r="H76" s="13">
        <v>460000</v>
      </c>
      <c r="I76" s="13">
        <v>460000</v>
      </c>
      <c r="J76" s="14">
        <v>35000</v>
      </c>
      <c r="L76" s="13">
        <v>687000</v>
      </c>
      <c r="M76" s="14">
        <v>435000</v>
      </c>
      <c r="N76" s="14">
        <v>57250</v>
      </c>
      <c r="P76" s="13">
        <v>307800</v>
      </c>
      <c r="Q76" s="13">
        <v>307800</v>
      </c>
      <c r="R76" s="14">
        <v>21800</v>
      </c>
      <c r="T76" s="13">
        <v>500000</v>
      </c>
      <c r="U76" s="14">
        <v>300000</v>
      </c>
      <c r="V76" s="14">
        <v>30000</v>
      </c>
      <c r="X76" s="13">
        <v>503803</v>
      </c>
      <c r="Y76" s="14">
        <v>465048</v>
      </c>
      <c r="Z76" s="14">
        <v>38754</v>
      </c>
      <c r="AB76" s="13">
        <v>437782</v>
      </c>
      <c r="AC76" s="14">
        <v>180000</v>
      </c>
      <c r="AD76" s="14">
        <v>25200</v>
      </c>
      <c r="AF76" s="13">
        <v>450000</v>
      </c>
      <c r="AG76" s="14">
        <v>199000</v>
      </c>
      <c r="AH76" s="14">
        <v>18700</v>
      </c>
      <c r="AJ76" s="13">
        <v>400000</v>
      </c>
      <c r="AK76" s="14">
        <v>285000</v>
      </c>
      <c r="AL76" s="14">
        <v>1000</v>
      </c>
      <c r="AN76" s="13">
        <v>320000</v>
      </c>
      <c r="AO76" s="14">
        <v>280000</v>
      </c>
      <c r="AP76" s="14">
        <v>0</v>
      </c>
      <c r="AR76" s="13">
        <v>550000</v>
      </c>
      <c r="AS76" s="14">
        <v>720000</v>
      </c>
      <c r="AT76" s="14">
        <v>45000</v>
      </c>
      <c r="AV76" s="16">
        <f t="shared" si="2"/>
        <v>0</v>
      </c>
      <c r="AW76" s="16">
        <f t="shared" si="3"/>
        <v>0</v>
      </c>
      <c r="AX76" s="16">
        <f t="shared" si="4"/>
        <v>0</v>
      </c>
      <c r="AZ76" s="16">
        <f t="shared" si="5"/>
        <v>0</v>
      </c>
      <c r="BA76" s="16">
        <f t="shared" si="6"/>
        <v>0</v>
      </c>
      <c r="BB76" s="16">
        <f t="shared" si="7"/>
        <v>0</v>
      </c>
      <c r="BD76" s="16">
        <f t="shared" si="8"/>
        <v>3</v>
      </c>
      <c r="BE76" s="16">
        <f t="shared" si="9"/>
        <v>0</v>
      </c>
      <c r="BF76" s="16">
        <f t="shared" si="10"/>
        <v>0</v>
      </c>
      <c r="BH76" s="16">
        <f t="shared" si="11"/>
        <v>0</v>
      </c>
      <c r="BI76" s="16">
        <f t="shared" si="12"/>
        <v>0</v>
      </c>
      <c r="BJ76" s="16">
        <f t="shared" si="13"/>
        <v>0</v>
      </c>
      <c r="BL76" s="16">
        <f t="shared" si="14"/>
        <v>0</v>
      </c>
      <c r="BM76" s="16">
        <f t="shared" si="15"/>
        <v>0</v>
      </c>
      <c r="BN76" s="16">
        <f t="shared" si="31"/>
        <v>0</v>
      </c>
      <c r="BP76" s="16">
        <f t="shared" si="16"/>
        <v>0</v>
      </c>
      <c r="BQ76" s="16">
        <f t="shared" si="17"/>
        <v>4</v>
      </c>
      <c r="BR76" s="16">
        <f t="shared" si="18"/>
        <v>0</v>
      </c>
      <c r="BT76" s="16">
        <f t="shared" si="19"/>
        <v>0</v>
      </c>
      <c r="BU76" s="16">
        <f t="shared" si="20"/>
        <v>0</v>
      </c>
      <c r="BV76" s="16">
        <f t="shared" si="21"/>
        <v>0</v>
      </c>
      <c r="BX76" s="16">
        <f t="shared" si="22"/>
        <v>0</v>
      </c>
      <c r="BY76" s="16">
        <f t="shared" si="23"/>
        <v>0</v>
      </c>
      <c r="BZ76" s="16">
        <f t="shared" si="24"/>
        <v>0</v>
      </c>
      <c r="CB76" s="16">
        <f t="shared" si="25"/>
        <v>0</v>
      </c>
      <c r="CC76" s="16">
        <f t="shared" si="26"/>
        <v>0</v>
      </c>
      <c r="CD76" s="16">
        <f t="shared" si="27"/>
        <v>1</v>
      </c>
      <c r="CF76" s="16">
        <f t="shared" si="28"/>
        <v>0</v>
      </c>
      <c r="CG76" s="16">
        <f t="shared" si="29"/>
        <v>0</v>
      </c>
      <c r="CH76" s="16">
        <f t="shared" si="30"/>
        <v>0</v>
      </c>
    </row>
    <row r="77" spans="1:86" ht="15.75" customHeight="1" thickBot="1" x14ac:dyDescent="0.25">
      <c r="A77" s="79"/>
      <c r="B77" s="7" t="s">
        <v>116</v>
      </c>
      <c r="D77" s="9">
        <f t="shared" si="1"/>
        <v>286200</v>
      </c>
      <c r="E77" s="9">
        <f t="shared" si="1"/>
        <v>180000</v>
      </c>
      <c r="F77" s="9">
        <f t="shared" si="1"/>
        <v>0</v>
      </c>
      <c r="H77" s="13">
        <v>362000</v>
      </c>
      <c r="I77" s="13">
        <v>362000</v>
      </c>
      <c r="J77" s="14">
        <v>35000</v>
      </c>
      <c r="L77" s="13">
        <v>543000</v>
      </c>
      <c r="M77" s="14">
        <v>435000</v>
      </c>
      <c r="N77" s="14">
        <v>45250</v>
      </c>
      <c r="P77" s="13">
        <v>286200</v>
      </c>
      <c r="Q77" s="13">
        <v>286200</v>
      </c>
      <c r="R77" s="14">
        <v>21800</v>
      </c>
      <c r="T77" s="13">
        <v>380000</v>
      </c>
      <c r="U77" s="14">
        <v>300000</v>
      </c>
      <c r="V77" s="14">
        <v>30000</v>
      </c>
      <c r="X77" s="13">
        <v>524250</v>
      </c>
      <c r="Y77" s="14">
        <v>465048</v>
      </c>
      <c r="Z77" s="14">
        <v>38754</v>
      </c>
      <c r="AB77" s="13">
        <v>380000</v>
      </c>
      <c r="AC77" s="14">
        <v>180000</v>
      </c>
      <c r="AD77" s="14">
        <v>25200</v>
      </c>
      <c r="AF77" s="13">
        <v>350000</v>
      </c>
      <c r="AG77" s="14">
        <v>199000</v>
      </c>
      <c r="AH77" s="14">
        <v>18700</v>
      </c>
      <c r="AJ77" s="13">
        <v>390000</v>
      </c>
      <c r="AK77" s="14">
        <v>285000</v>
      </c>
      <c r="AL77" s="14">
        <v>1000</v>
      </c>
      <c r="AN77" s="13">
        <v>296000</v>
      </c>
      <c r="AO77" s="14">
        <v>280000</v>
      </c>
      <c r="AP77" s="14">
        <v>0</v>
      </c>
      <c r="AR77" s="13">
        <v>420000</v>
      </c>
      <c r="AS77" s="14">
        <v>650000</v>
      </c>
      <c r="AT77" s="14">
        <v>45000</v>
      </c>
      <c r="AV77" s="16">
        <f t="shared" si="2"/>
        <v>0</v>
      </c>
      <c r="AW77" s="16">
        <f t="shared" si="3"/>
        <v>0</v>
      </c>
      <c r="AX77" s="16">
        <f t="shared" si="4"/>
        <v>0</v>
      </c>
      <c r="AZ77" s="16">
        <f t="shared" si="5"/>
        <v>0</v>
      </c>
      <c r="BA77" s="16">
        <f t="shared" si="6"/>
        <v>0</v>
      </c>
      <c r="BB77" s="16">
        <f t="shared" si="7"/>
        <v>0</v>
      </c>
      <c r="BD77" s="16">
        <f t="shared" si="8"/>
        <v>3</v>
      </c>
      <c r="BE77" s="16">
        <f t="shared" si="9"/>
        <v>0</v>
      </c>
      <c r="BF77" s="16">
        <f t="shared" si="10"/>
        <v>0</v>
      </c>
      <c r="BH77" s="16">
        <f t="shared" si="11"/>
        <v>0</v>
      </c>
      <c r="BI77" s="16">
        <f t="shared" si="12"/>
        <v>0</v>
      </c>
      <c r="BJ77" s="16">
        <f t="shared" si="13"/>
        <v>0</v>
      </c>
      <c r="BL77" s="16">
        <f t="shared" si="14"/>
        <v>0</v>
      </c>
      <c r="BM77" s="16">
        <f t="shared" si="15"/>
        <v>0</v>
      </c>
      <c r="BN77" s="16">
        <f t="shared" si="31"/>
        <v>0</v>
      </c>
      <c r="BP77" s="16">
        <f t="shared" si="16"/>
        <v>0</v>
      </c>
      <c r="BQ77" s="16">
        <f t="shared" si="17"/>
        <v>4</v>
      </c>
      <c r="BR77" s="16">
        <f t="shared" si="18"/>
        <v>0</v>
      </c>
      <c r="BT77" s="16">
        <f t="shared" si="19"/>
        <v>0</v>
      </c>
      <c r="BU77" s="16">
        <f t="shared" si="20"/>
        <v>0</v>
      </c>
      <c r="BV77" s="16">
        <f t="shared" si="21"/>
        <v>0</v>
      </c>
      <c r="BX77" s="16">
        <f t="shared" si="22"/>
        <v>0</v>
      </c>
      <c r="BY77" s="16">
        <f t="shared" si="23"/>
        <v>0</v>
      </c>
      <c r="BZ77" s="16">
        <f t="shared" si="24"/>
        <v>0</v>
      </c>
      <c r="CB77" s="16">
        <f t="shared" si="25"/>
        <v>0</v>
      </c>
      <c r="CC77" s="16">
        <f t="shared" si="26"/>
        <v>0</v>
      </c>
      <c r="CD77" s="16">
        <f t="shared" si="27"/>
        <v>1</v>
      </c>
      <c r="CF77" s="16">
        <f t="shared" si="28"/>
        <v>0</v>
      </c>
      <c r="CG77" s="16">
        <f t="shared" si="29"/>
        <v>0</v>
      </c>
      <c r="CH77" s="16">
        <f t="shared" si="30"/>
        <v>0</v>
      </c>
    </row>
    <row r="78" spans="1:86" ht="15" customHeight="1" thickBot="1" x14ac:dyDescent="0.25">
      <c r="A78" s="79"/>
      <c r="B78" s="7" t="s">
        <v>117</v>
      </c>
      <c r="D78" s="9">
        <f t="shared" si="1"/>
        <v>307800</v>
      </c>
      <c r="E78" s="9">
        <f t="shared" si="1"/>
        <v>180000</v>
      </c>
      <c r="F78" s="9">
        <f t="shared" si="1"/>
        <v>0</v>
      </c>
      <c r="H78" s="13">
        <v>548000</v>
      </c>
      <c r="I78" s="13">
        <v>548000</v>
      </c>
      <c r="J78" s="14">
        <v>35000</v>
      </c>
      <c r="L78" s="13">
        <v>822000</v>
      </c>
      <c r="M78" s="14">
        <v>435000</v>
      </c>
      <c r="N78" s="14">
        <v>68500</v>
      </c>
      <c r="P78" s="13">
        <v>307800</v>
      </c>
      <c r="Q78" s="13">
        <v>307800</v>
      </c>
      <c r="R78" s="14">
        <v>21800</v>
      </c>
      <c r="T78" s="13">
        <v>370000</v>
      </c>
      <c r="U78" s="14">
        <v>300000</v>
      </c>
      <c r="V78" s="14">
        <v>30000</v>
      </c>
      <c r="X78" s="13">
        <v>599925</v>
      </c>
      <c r="Y78" s="14">
        <v>465048</v>
      </c>
      <c r="Z78" s="14">
        <v>38754</v>
      </c>
      <c r="AB78" s="13">
        <v>790795</v>
      </c>
      <c r="AC78" s="14">
        <v>180000</v>
      </c>
      <c r="AD78" s="14">
        <v>25200</v>
      </c>
      <c r="AF78" s="13">
        <v>480000</v>
      </c>
      <c r="AG78" s="14">
        <v>199000</v>
      </c>
      <c r="AH78" s="14">
        <v>18700</v>
      </c>
      <c r="AJ78" s="13">
        <v>490000</v>
      </c>
      <c r="AK78" s="14">
        <v>285000</v>
      </c>
      <c r="AL78" s="14">
        <v>1000</v>
      </c>
      <c r="AN78" s="13">
        <v>380000</v>
      </c>
      <c r="AO78" s="14">
        <v>280000</v>
      </c>
      <c r="AP78" s="14">
        <v>0</v>
      </c>
      <c r="AR78" s="13">
        <v>620000</v>
      </c>
      <c r="AS78" s="14">
        <v>750000</v>
      </c>
      <c r="AT78" s="14">
        <v>45000</v>
      </c>
      <c r="AV78" s="16">
        <f t="shared" si="2"/>
        <v>0</v>
      </c>
      <c r="AW78" s="16">
        <f t="shared" si="3"/>
        <v>0</v>
      </c>
      <c r="AX78" s="16">
        <f t="shared" si="4"/>
        <v>0</v>
      </c>
      <c r="AZ78" s="16">
        <f t="shared" si="5"/>
        <v>0</v>
      </c>
      <c r="BA78" s="16">
        <f t="shared" si="6"/>
        <v>0</v>
      </c>
      <c r="BB78" s="16">
        <f t="shared" si="7"/>
        <v>0</v>
      </c>
      <c r="BD78" s="16">
        <f t="shared" si="8"/>
        <v>3</v>
      </c>
      <c r="BE78" s="16">
        <f t="shared" si="9"/>
        <v>0</v>
      </c>
      <c r="BF78" s="16">
        <f t="shared" si="10"/>
        <v>0</v>
      </c>
      <c r="BH78" s="16">
        <f t="shared" si="11"/>
        <v>0</v>
      </c>
      <c r="BI78" s="16">
        <f t="shared" si="12"/>
        <v>0</v>
      </c>
      <c r="BJ78" s="16">
        <f t="shared" si="13"/>
        <v>0</v>
      </c>
      <c r="BL78" s="16">
        <f t="shared" si="14"/>
        <v>0</v>
      </c>
      <c r="BM78" s="16">
        <f t="shared" si="15"/>
        <v>0</v>
      </c>
      <c r="BN78" s="16">
        <f t="shared" si="31"/>
        <v>0</v>
      </c>
      <c r="BP78" s="16">
        <f t="shared" si="16"/>
        <v>0</v>
      </c>
      <c r="BQ78" s="16">
        <f t="shared" si="17"/>
        <v>4</v>
      </c>
      <c r="BR78" s="16">
        <f t="shared" si="18"/>
        <v>0</v>
      </c>
      <c r="BT78" s="16">
        <f t="shared" si="19"/>
        <v>0</v>
      </c>
      <c r="BU78" s="16">
        <f t="shared" si="20"/>
        <v>0</v>
      </c>
      <c r="BV78" s="16">
        <f t="shared" si="21"/>
        <v>0</v>
      </c>
      <c r="BX78" s="16">
        <f t="shared" si="22"/>
        <v>0</v>
      </c>
      <c r="BY78" s="16">
        <f t="shared" si="23"/>
        <v>0</v>
      </c>
      <c r="BZ78" s="16">
        <f t="shared" si="24"/>
        <v>0</v>
      </c>
      <c r="CB78" s="16">
        <f t="shared" si="25"/>
        <v>0</v>
      </c>
      <c r="CC78" s="16">
        <f t="shared" si="26"/>
        <v>0</v>
      </c>
      <c r="CD78" s="16">
        <f t="shared" si="27"/>
        <v>1</v>
      </c>
      <c r="CF78" s="16">
        <f t="shared" si="28"/>
        <v>0</v>
      </c>
      <c r="CG78" s="16">
        <f t="shared" si="29"/>
        <v>0</v>
      </c>
      <c r="CH78" s="16">
        <f t="shared" si="30"/>
        <v>0</v>
      </c>
    </row>
    <row r="79" spans="1:86" ht="15.75" customHeight="1" thickBot="1" x14ac:dyDescent="0.25">
      <c r="A79" s="79"/>
      <c r="B79" s="7" t="s">
        <v>118</v>
      </c>
      <c r="D79" s="9">
        <f t="shared" si="1"/>
        <v>307800</v>
      </c>
      <c r="E79" s="9">
        <f t="shared" si="1"/>
        <v>180000</v>
      </c>
      <c r="F79" s="9">
        <f t="shared" si="1"/>
        <v>0</v>
      </c>
      <c r="H79" s="13">
        <v>531000</v>
      </c>
      <c r="I79" s="13">
        <v>531000</v>
      </c>
      <c r="J79" s="14">
        <v>35000</v>
      </c>
      <c r="L79" s="13">
        <v>796500</v>
      </c>
      <c r="M79" s="14">
        <v>435000</v>
      </c>
      <c r="N79" s="14">
        <v>66375</v>
      </c>
      <c r="P79" s="13">
        <v>307800</v>
      </c>
      <c r="Q79" s="13">
        <v>307800</v>
      </c>
      <c r="R79" s="14">
        <v>21800</v>
      </c>
      <c r="T79" s="13">
        <v>720000</v>
      </c>
      <c r="U79" s="14">
        <v>300000</v>
      </c>
      <c r="V79" s="14">
        <v>30000</v>
      </c>
      <c r="X79" s="13">
        <v>633191</v>
      </c>
      <c r="Y79" s="14">
        <v>465048</v>
      </c>
      <c r="Z79" s="14">
        <v>38754</v>
      </c>
      <c r="AB79" s="13">
        <v>647000</v>
      </c>
      <c r="AC79" s="14">
        <v>180000</v>
      </c>
      <c r="AD79" s="14">
        <v>25200</v>
      </c>
      <c r="AF79" s="13">
        <v>490000</v>
      </c>
      <c r="AG79" s="14">
        <v>199000</v>
      </c>
      <c r="AH79" s="14">
        <v>18700</v>
      </c>
      <c r="AJ79" s="13">
        <v>490000</v>
      </c>
      <c r="AK79" s="14">
        <v>285000</v>
      </c>
      <c r="AL79" s="14">
        <v>1000</v>
      </c>
      <c r="AN79" s="13">
        <v>380000</v>
      </c>
      <c r="AO79" s="14">
        <v>280000</v>
      </c>
      <c r="AP79" s="14">
        <v>0</v>
      </c>
      <c r="AR79" s="13">
        <v>650000</v>
      </c>
      <c r="AS79" s="14">
        <v>800000</v>
      </c>
      <c r="AT79" s="14">
        <v>45000</v>
      </c>
      <c r="AV79" s="16">
        <f t="shared" si="2"/>
        <v>0</v>
      </c>
      <c r="AW79" s="16">
        <f t="shared" si="3"/>
        <v>0</v>
      </c>
      <c r="AX79" s="16">
        <f t="shared" si="4"/>
        <v>0</v>
      </c>
      <c r="AZ79" s="16">
        <f t="shared" si="5"/>
        <v>0</v>
      </c>
      <c r="BA79" s="16">
        <f t="shared" si="6"/>
        <v>0</v>
      </c>
      <c r="BB79" s="16">
        <f t="shared" si="7"/>
        <v>0</v>
      </c>
      <c r="BD79" s="16">
        <f t="shared" si="8"/>
        <v>3</v>
      </c>
      <c r="BE79" s="16">
        <f t="shared" si="9"/>
        <v>0</v>
      </c>
      <c r="BF79" s="16">
        <f t="shared" si="10"/>
        <v>0</v>
      </c>
      <c r="BH79" s="16">
        <f t="shared" si="11"/>
        <v>0</v>
      </c>
      <c r="BI79" s="16">
        <f t="shared" si="12"/>
        <v>0</v>
      </c>
      <c r="BJ79" s="16">
        <f t="shared" si="13"/>
        <v>0</v>
      </c>
      <c r="BL79" s="16">
        <f t="shared" si="14"/>
        <v>0</v>
      </c>
      <c r="BM79" s="16">
        <f t="shared" si="15"/>
        <v>0</v>
      </c>
      <c r="BN79" s="16">
        <f t="shared" si="31"/>
        <v>0</v>
      </c>
      <c r="BP79" s="16">
        <f t="shared" si="16"/>
        <v>0</v>
      </c>
      <c r="BQ79" s="16">
        <f t="shared" si="17"/>
        <v>4</v>
      </c>
      <c r="BR79" s="16">
        <f t="shared" si="18"/>
        <v>0</v>
      </c>
      <c r="BT79" s="16">
        <f t="shared" si="19"/>
        <v>0</v>
      </c>
      <c r="BU79" s="16">
        <f t="shared" si="20"/>
        <v>0</v>
      </c>
      <c r="BV79" s="16">
        <f t="shared" si="21"/>
        <v>0</v>
      </c>
      <c r="BX79" s="16">
        <f t="shared" si="22"/>
        <v>0</v>
      </c>
      <c r="BY79" s="16">
        <f t="shared" si="23"/>
        <v>0</v>
      </c>
      <c r="BZ79" s="16">
        <f t="shared" si="24"/>
        <v>0</v>
      </c>
      <c r="CB79" s="16">
        <f t="shared" si="25"/>
        <v>0</v>
      </c>
      <c r="CC79" s="16">
        <f t="shared" si="26"/>
        <v>0</v>
      </c>
      <c r="CD79" s="16">
        <f t="shared" si="27"/>
        <v>1</v>
      </c>
      <c r="CF79" s="16">
        <f t="shared" si="28"/>
        <v>0</v>
      </c>
      <c r="CG79" s="16">
        <f t="shared" si="29"/>
        <v>0</v>
      </c>
      <c r="CH79" s="16">
        <f t="shared" si="30"/>
        <v>0</v>
      </c>
    </row>
    <row r="80" spans="1:86" ht="15.75" customHeight="1" thickBot="1" x14ac:dyDescent="0.25">
      <c r="A80" s="79"/>
      <c r="B80" s="7" t="s">
        <v>78</v>
      </c>
      <c r="D80" s="9">
        <f t="shared" si="1"/>
        <v>307800</v>
      </c>
      <c r="E80" s="9">
        <f t="shared" si="1"/>
        <v>180000</v>
      </c>
      <c r="F80" s="9">
        <f t="shared" si="1"/>
        <v>0</v>
      </c>
      <c r="H80" s="13">
        <v>421000</v>
      </c>
      <c r="I80" s="13">
        <v>421000</v>
      </c>
      <c r="J80" s="14">
        <v>35000</v>
      </c>
      <c r="L80" s="13">
        <v>631500</v>
      </c>
      <c r="M80" s="14">
        <v>435000</v>
      </c>
      <c r="N80" s="14">
        <v>52625</v>
      </c>
      <c r="P80" s="13">
        <v>307800</v>
      </c>
      <c r="Q80" s="13">
        <v>307800</v>
      </c>
      <c r="R80" s="14">
        <v>21800</v>
      </c>
      <c r="T80" s="13">
        <v>450000</v>
      </c>
      <c r="U80" s="14">
        <v>300000</v>
      </c>
      <c r="V80" s="14">
        <v>30000</v>
      </c>
      <c r="X80" s="13">
        <v>537551</v>
      </c>
      <c r="Y80" s="14">
        <v>465048</v>
      </c>
      <c r="Z80" s="14">
        <v>38754</v>
      </c>
      <c r="AB80" s="13">
        <v>456170</v>
      </c>
      <c r="AC80" s="14">
        <v>180000</v>
      </c>
      <c r="AD80" s="14">
        <v>25200</v>
      </c>
      <c r="AF80" s="35">
        <v>490000</v>
      </c>
      <c r="AG80" s="36">
        <v>199000</v>
      </c>
      <c r="AH80" s="36">
        <v>18700</v>
      </c>
      <c r="AJ80" s="13">
        <v>410000</v>
      </c>
      <c r="AK80" s="14">
        <v>285000</v>
      </c>
      <c r="AL80" s="14">
        <v>1000</v>
      </c>
      <c r="AN80" s="13">
        <v>320000</v>
      </c>
      <c r="AO80" s="14">
        <v>280000</v>
      </c>
      <c r="AP80" s="14">
        <v>0</v>
      </c>
      <c r="AR80" s="35">
        <v>650000</v>
      </c>
      <c r="AS80" s="36">
        <v>800000</v>
      </c>
      <c r="AT80" s="36">
        <v>45000</v>
      </c>
      <c r="AV80" s="16">
        <f t="shared" si="2"/>
        <v>0</v>
      </c>
      <c r="AW80" s="16">
        <f t="shared" si="3"/>
        <v>0</v>
      </c>
      <c r="AX80" s="16">
        <f t="shared" si="4"/>
        <v>0</v>
      </c>
      <c r="AZ80" s="16">
        <f t="shared" si="5"/>
        <v>0</v>
      </c>
      <c r="BA80" s="16">
        <f t="shared" si="6"/>
        <v>0</v>
      </c>
      <c r="BB80" s="16">
        <f t="shared" si="7"/>
        <v>0</v>
      </c>
      <c r="BD80" s="16">
        <f t="shared" si="8"/>
        <v>3</v>
      </c>
      <c r="BE80" s="16">
        <f t="shared" si="9"/>
        <v>0</v>
      </c>
      <c r="BF80" s="16">
        <f t="shared" si="10"/>
        <v>0</v>
      </c>
      <c r="BH80" s="16">
        <f t="shared" si="11"/>
        <v>0</v>
      </c>
      <c r="BI80" s="16">
        <f t="shared" si="12"/>
        <v>0</v>
      </c>
      <c r="BJ80" s="16">
        <f t="shared" si="13"/>
        <v>0</v>
      </c>
      <c r="BL80" s="16">
        <f t="shared" si="14"/>
        <v>0</v>
      </c>
      <c r="BM80" s="16">
        <f t="shared" si="15"/>
        <v>0</v>
      </c>
      <c r="BN80" s="16">
        <f t="shared" si="31"/>
        <v>0</v>
      </c>
      <c r="BP80" s="16">
        <f t="shared" si="16"/>
        <v>0</v>
      </c>
      <c r="BQ80" s="16">
        <f t="shared" si="17"/>
        <v>4</v>
      </c>
      <c r="BR80" s="16">
        <f t="shared" si="18"/>
        <v>0</v>
      </c>
      <c r="BT80" s="16">
        <f t="shared" si="19"/>
        <v>0</v>
      </c>
      <c r="BU80" s="16">
        <f t="shared" si="20"/>
        <v>0</v>
      </c>
      <c r="BV80" s="16">
        <f t="shared" si="21"/>
        <v>0</v>
      </c>
      <c r="BX80" s="16">
        <f t="shared" si="22"/>
        <v>0</v>
      </c>
      <c r="BY80" s="16">
        <f t="shared" si="23"/>
        <v>0</v>
      </c>
      <c r="BZ80" s="16">
        <f t="shared" si="24"/>
        <v>0</v>
      </c>
      <c r="CB80" s="16">
        <f t="shared" si="25"/>
        <v>0</v>
      </c>
      <c r="CC80" s="16">
        <f t="shared" si="26"/>
        <v>0</v>
      </c>
      <c r="CD80" s="16">
        <f t="shared" si="27"/>
        <v>1</v>
      </c>
      <c r="CF80" s="16">
        <f t="shared" si="28"/>
        <v>0</v>
      </c>
      <c r="CG80" s="16">
        <f t="shared" si="29"/>
        <v>0</v>
      </c>
      <c r="CH80" s="16">
        <f t="shared" si="30"/>
        <v>0</v>
      </c>
    </row>
    <row r="81" spans="1:86" ht="12.75" thickBot="1" x14ac:dyDescent="0.25">
      <c r="A81" s="79" t="s">
        <v>119</v>
      </c>
      <c r="B81" s="7" t="s">
        <v>120</v>
      </c>
      <c r="D81" s="9">
        <f t="shared" si="1"/>
        <v>180000</v>
      </c>
      <c r="E81" s="9">
        <f t="shared" si="1"/>
        <v>180000</v>
      </c>
      <c r="F81" s="9">
        <f t="shared" si="1"/>
        <v>0</v>
      </c>
      <c r="H81" s="13">
        <v>284000</v>
      </c>
      <c r="I81" s="13">
        <v>284000</v>
      </c>
      <c r="J81" s="14">
        <v>35000</v>
      </c>
      <c r="L81" s="13">
        <v>426000</v>
      </c>
      <c r="M81" s="14">
        <v>410000</v>
      </c>
      <c r="N81" s="14">
        <v>35500</v>
      </c>
      <c r="P81" s="13">
        <v>307800</v>
      </c>
      <c r="Q81" s="13">
        <v>307800</v>
      </c>
      <c r="R81" s="14">
        <v>21800</v>
      </c>
      <c r="T81" s="13">
        <v>300000</v>
      </c>
      <c r="U81" s="14">
        <v>300000</v>
      </c>
      <c r="V81" s="14">
        <v>30000</v>
      </c>
      <c r="X81" s="13">
        <v>503803</v>
      </c>
      <c r="Y81" s="14">
        <v>465048</v>
      </c>
      <c r="Z81" s="14">
        <v>38754</v>
      </c>
      <c r="AB81" s="13">
        <v>272888</v>
      </c>
      <c r="AC81" s="14">
        <v>180000</v>
      </c>
      <c r="AD81" s="14">
        <v>25200</v>
      </c>
      <c r="AF81" s="13">
        <v>180000</v>
      </c>
      <c r="AG81" s="14">
        <v>199000</v>
      </c>
      <c r="AH81" s="14">
        <v>18700</v>
      </c>
      <c r="AJ81" s="13">
        <v>300000</v>
      </c>
      <c r="AK81" s="14">
        <v>285000</v>
      </c>
      <c r="AL81" s="14">
        <v>1000</v>
      </c>
      <c r="AN81" s="13">
        <v>280000</v>
      </c>
      <c r="AO81" s="14">
        <v>220000</v>
      </c>
      <c r="AP81" s="14">
        <v>0</v>
      </c>
      <c r="AR81" s="13">
        <v>350000</v>
      </c>
      <c r="AS81" s="14">
        <v>620000</v>
      </c>
      <c r="AT81" s="14">
        <v>45000</v>
      </c>
      <c r="AV81" s="16">
        <f t="shared" si="2"/>
        <v>0</v>
      </c>
      <c r="AW81" s="16">
        <f t="shared" si="3"/>
        <v>0</v>
      </c>
      <c r="AX81" s="16">
        <f t="shared" si="4"/>
        <v>0</v>
      </c>
      <c r="AZ81" s="16">
        <f t="shared" si="5"/>
        <v>0</v>
      </c>
      <c r="BA81" s="16">
        <f t="shared" si="6"/>
        <v>0</v>
      </c>
      <c r="BB81" s="16">
        <f t="shared" si="7"/>
        <v>0</v>
      </c>
      <c r="BD81" s="16">
        <f t="shared" si="8"/>
        <v>0</v>
      </c>
      <c r="BE81" s="16">
        <f t="shared" si="9"/>
        <v>0</v>
      </c>
      <c r="BF81" s="16">
        <f t="shared" si="10"/>
        <v>0</v>
      </c>
      <c r="BH81" s="16">
        <f t="shared" si="11"/>
        <v>0</v>
      </c>
      <c r="BI81" s="16">
        <f t="shared" si="12"/>
        <v>0</v>
      </c>
      <c r="BJ81" s="16">
        <f t="shared" si="13"/>
        <v>0</v>
      </c>
      <c r="BL81" s="16">
        <f t="shared" si="14"/>
        <v>0</v>
      </c>
      <c r="BM81" s="16">
        <f t="shared" si="15"/>
        <v>0</v>
      </c>
      <c r="BN81" s="16">
        <f t="shared" si="31"/>
        <v>0</v>
      </c>
      <c r="BP81" s="16">
        <f t="shared" si="16"/>
        <v>0</v>
      </c>
      <c r="BQ81" s="16">
        <f t="shared" si="17"/>
        <v>4</v>
      </c>
      <c r="BR81" s="16">
        <f t="shared" si="18"/>
        <v>0</v>
      </c>
      <c r="BT81" s="16">
        <f t="shared" si="19"/>
        <v>3</v>
      </c>
      <c r="BU81" s="16">
        <f t="shared" si="20"/>
        <v>0</v>
      </c>
      <c r="BV81" s="16">
        <f t="shared" si="21"/>
        <v>0</v>
      </c>
      <c r="BX81" s="16">
        <f t="shared" si="22"/>
        <v>0</v>
      </c>
      <c r="BY81" s="16">
        <f t="shared" si="23"/>
        <v>0</v>
      </c>
      <c r="BZ81" s="16">
        <f t="shared" si="24"/>
        <v>0</v>
      </c>
      <c r="CB81" s="16">
        <f t="shared" si="25"/>
        <v>0</v>
      </c>
      <c r="CC81" s="16">
        <f t="shared" si="26"/>
        <v>0</v>
      </c>
      <c r="CD81" s="16">
        <f t="shared" si="27"/>
        <v>1</v>
      </c>
      <c r="CF81" s="16">
        <f t="shared" si="28"/>
        <v>0</v>
      </c>
      <c r="CG81" s="16">
        <f t="shared" si="29"/>
        <v>0</v>
      </c>
      <c r="CH81" s="16">
        <f t="shared" si="30"/>
        <v>0</v>
      </c>
    </row>
    <row r="82" spans="1:86" ht="15.75" customHeight="1" thickBot="1" x14ac:dyDescent="0.25">
      <c r="A82" s="79"/>
      <c r="B82" s="7" t="s">
        <v>121</v>
      </c>
      <c r="D82" s="9">
        <f t="shared" si="1"/>
        <v>307800</v>
      </c>
      <c r="E82" s="9">
        <f t="shared" si="1"/>
        <v>180000</v>
      </c>
      <c r="F82" s="9">
        <f t="shared" si="1"/>
        <v>0</v>
      </c>
      <c r="H82" s="13">
        <v>437000</v>
      </c>
      <c r="I82" s="13">
        <v>437000</v>
      </c>
      <c r="J82" s="14">
        <v>35000</v>
      </c>
      <c r="L82" s="13">
        <v>655500</v>
      </c>
      <c r="M82" s="14">
        <v>410000</v>
      </c>
      <c r="N82" s="14">
        <v>54625</v>
      </c>
      <c r="P82" s="13">
        <v>307800</v>
      </c>
      <c r="Q82" s="13">
        <v>307800</v>
      </c>
      <c r="R82" s="14">
        <v>21800</v>
      </c>
      <c r="T82" s="13">
        <v>400000</v>
      </c>
      <c r="U82" s="14">
        <v>300000</v>
      </c>
      <c r="V82" s="14">
        <v>30000</v>
      </c>
      <c r="X82" s="13">
        <v>503803</v>
      </c>
      <c r="Y82" s="14">
        <v>465048</v>
      </c>
      <c r="Z82" s="14">
        <v>38754</v>
      </c>
      <c r="AB82" s="13">
        <v>464491</v>
      </c>
      <c r="AC82" s="14">
        <v>180000</v>
      </c>
      <c r="AD82" s="14">
        <v>25200</v>
      </c>
      <c r="AF82" s="13">
        <v>390000</v>
      </c>
      <c r="AG82" s="14">
        <v>199000</v>
      </c>
      <c r="AH82" s="14">
        <v>18700</v>
      </c>
      <c r="AJ82" s="13">
        <v>400000</v>
      </c>
      <c r="AK82" s="14">
        <v>285000</v>
      </c>
      <c r="AL82" s="14">
        <v>1000</v>
      </c>
      <c r="AN82" s="13">
        <v>320000</v>
      </c>
      <c r="AO82" s="14">
        <v>250000</v>
      </c>
      <c r="AP82" s="14">
        <v>0</v>
      </c>
      <c r="AR82" s="13">
        <v>495000</v>
      </c>
      <c r="AS82" s="14">
        <v>700000</v>
      </c>
      <c r="AT82" s="14">
        <v>45000</v>
      </c>
      <c r="AV82" s="16">
        <f t="shared" si="2"/>
        <v>0</v>
      </c>
      <c r="AW82" s="16">
        <f t="shared" si="3"/>
        <v>0</v>
      </c>
      <c r="AX82" s="16">
        <f t="shared" si="4"/>
        <v>0</v>
      </c>
      <c r="AZ82" s="16">
        <f t="shared" si="5"/>
        <v>0</v>
      </c>
      <c r="BA82" s="16">
        <f t="shared" si="6"/>
        <v>0</v>
      </c>
      <c r="BB82" s="16">
        <f t="shared" si="7"/>
        <v>0</v>
      </c>
      <c r="BD82" s="16">
        <f t="shared" si="8"/>
        <v>3</v>
      </c>
      <c r="BE82" s="16">
        <f t="shared" si="9"/>
        <v>0</v>
      </c>
      <c r="BF82" s="16">
        <f t="shared" si="10"/>
        <v>0</v>
      </c>
      <c r="BH82" s="16">
        <f t="shared" si="11"/>
        <v>0</v>
      </c>
      <c r="BI82" s="16">
        <f t="shared" si="12"/>
        <v>0</v>
      </c>
      <c r="BJ82" s="16">
        <f t="shared" si="13"/>
        <v>0</v>
      </c>
      <c r="BL82" s="16">
        <f t="shared" si="14"/>
        <v>0</v>
      </c>
      <c r="BM82" s="16">
        <f t="shared" si="15"/>
        <v>0</v>
      </c>
      <c r="BN82" s="16">
        <f t="shared" si="31"/>
        <v>0</v>
      </c>
      <c r="BP82" s="16">
        <f t="shared" si="16"/>
        <v>0</v>
      </c>
      <c r="BQ82" s="16">
        <f t="shared" si="17"/>
        <v>4</v>
      </c>
      <c r="BR82" s="16">
        <f t="shared" si="18"/>
        <v>0</v>
      </c>
      <c r="BT82" s="16">
        <f t="shared" si="19"/>
        <v>0</v>
      </c>
      <c r="BU82" s="16">
        <f t="shared" si="20"/>
        <v>0</v>
      </c>
      <c r="BV82" s="16">
        <f t="shared" si="21"/>
        <v>0</v>
      </c>
      <c r="BX82" s="16">
        <f t="shared" si="22"/>
        <v>0</v>
      </c>
      <c r="BY82" s="16">
        <f t="shared" si="23"/>
        <v>0</v>
      </c>
      <c r="BZ82" s="16">
        <f t="shared" si="24"/>
        <v>0</v>
      </c>
      <c r="CB82" s="16">
        <f t="shared" si="25"/>
        <v>0</v>
      </c>
      <c r="CC82" s="16">
        <f t="shared" si="26"/>
        <v>0</v>
      </c>
      <c r="CD82" s="16">
        <f t="shared" si="27"/>
        <v>1</v>
      </c>
      <c r="CF82" s="16">
        <f t="shared" si="28"/>
        <v>0</v>
      </c>
      <c r="CG82" s="16">
        <f t="shared" si="29"/>
        <v>0</v>
      </c>
      <c r="CH82" s="16">
        <f t="shared" si="30"/>
        <v>0</v>
      </c>
    </row>
    <row r="83" spans="1:86" ht="15.75" customHeight="1" thickBot="1" x14ac:dyDescent="0.25">
      <c r="A83" s="79"/>
      <c r="B83" s="7" t="s">
        <v>122</v>
      </c>
      <c r="D83" s="9">
        <f t="shared" si="1"/>
        <v>307800</v>
      </c>
      <c r="E83" s="9">
        <f t="shared" si="1"/>
        <v>180000</v>
      </c>
      <c r="F83" s="9">
        <f t="shared" si="1"/>
        <v>0</v>
      </c>
      <c r="H83" s="13">
        <v>418000</v>
      </c>
      <c r="I83" s="13">
        <v>418000</v>
      </c>
      <c r="J83" s="14">
        <v>35000</v>
      </c>
      <c r="L83" s="13">
        <v>627000</v>
      </c>
      <c r="M83" s="14">
        <v>410000</v>
      </c>
      <c r="N83" s="14">
        <v>52250</v>
      </c>
      <c r="P83" s="13">
        <v>307800</v>
      </c>
      <c r="Q83" s="13">
        <v>307800</v>
      </c>
      <c r="R83" s="14">
        <v>21800</v>
      </c>
      <c r="T83" s="13">
        <v>480000</v>
      </c>
      <c r="U83" s="14">
        <v>300000</v>
      </c>
      <c r="V83" s="14">
        <v>30000</v>
      </c>
      <c r="X83" s="13">
        <v>503803</v>
      </c>
      <c r="Y83" s="14">
        <v>465048</v>
      </c>
      <c r="Z83" s="14">
        <v>38754</v>
      </c>
      <c r="AB83" s="13">
        <v>438942</v>
      </c>
      <c r="AC83" s="14">
        <v>180000</v>
      </c>
      <c r="AD83" s="14">
        <v>25200</v>
      </c>
      <c r="AF83" s="13">
        <v>380000</v>
      </c>
      <c r="AG83" s="14">
        <v>199000</v>
      </c>
      <c r="AH83" s="14">
        <v>18700</v>
      </c>
      <c r="AJ83" s="13">
        <v>390000</v>
      </c>
      <c r="AK83" s="14">
        <v>285000</v>
      </c>
      <c r="AL83" s="14">
        <v>1000</v>
      </c>
      <c r="AN83" s="13">
        <v>320000</v>
      </c>
      <c r="AO83" s="14">
        <v>250000</v>
      </c>
      <c r="AP83" s="14">
        <v>0</v>
      </c>
      <c r="AR83" s="13">
        <v>480000</v>
      </c>
      <c r="AS83" s="14">
        <v>650000</v>
      </c>
      <c r="AT83" s="14">
        <v>45000</v>
      </c>
      <c r="AV83" s="16">
        <f t="shared" si="2"/>
        <v>0</v>
      </c>
      <c r="AW83" s="16">
        <f t="shared" si="3"/>
        <v>0</v>
      </c>
      <c r="AX83" s="16">
        <f t="shared" si="4"/>
        <v>0</v>
      </c>
      <c r="AZ83" s="16">
        <f t="shared" si="5"/>
        <v>0</v>
      </c>
      <c r="BA83" s="16">
        <f t="shared" si="6"/>
        <v>0</v>
      </c>
      <c r="BB83" s="16">
        <f t="shared" si="7"/>
        <v>0</v>
      </c>
      <c r="BD83" s="16">
        <f t="shared" si="8"/>
        <v>3</v>
      </c>
      <c r="BE83" s="16">
        <f t="shared" si="9"/>
        <v>0</v>
      </c>
      <c r="BF83" s="16">
        <f t="shared" si="10"/>
        <v>0</v>
      </c>
      <c r="BH83" s="16">
        <f t="shared" si="11"/>
        <v>0</v>
      </c>
      <c r="BI83" s="16">
        <f t="shared" si="12"/>
        <v>0</v>
      </c>
      <c r="BJ83" s="16">
        <f t="shared" si="13"/>
        <v>0</v>
      </c>
      <c r="BL83" s="16">
        <f t="shared" si="14"/>
        <v>0</v>
      </c>
      <c r="BM83" s="16">
        <f t="shared" si="15"/>
        <v>0</v>
      </c>
      <c r="BN83" s="16">
        <f t="shared" si="31"/>
        <v>0</v>
      </c>
      <c r="BP83" s="16">
        <f t="shared" si="16"/>
        <v>0</v>
      </c>
      <c r="BQ83" s="16">
        <f t="shared" si="17"/>
        <v>4</v>
      </c>
      <c r="BR83" s="16">
        <f t="shared" si="18"/>
        <v>0</v>
      </c>
      <c r="BT83" s="16">
        <f t="shared" si="19"/>
        <v>0</v>
      </c>
      <c r="BU83" s="16">
        <f t="shared" si="20"/>
        <v>0</v>
      </c>
      <c r="BV83" s="16">
        <f t="shared" si="21"/>
        <v>0</v>
      </c>
      <c r="BX83" s="16">
        <f t="shared" si="22"/>
        <v>0</v>
      </c>
      <c r="BY83" s="16">
        <f t="shared" si="23"/>
        <v>0</v>
      </c>
      <c r="BZ83" s="16">
        <f t="shared" si="24"/>
        <v>0</v>
      </c>
      <c r="CB83" s="16">
        <f t="shared" si="25"/>
        <v>0</v>
      </c>
      <c r="CC83" s="16">
        <f t="shared" si="26"/>
        <v>0</v>
      </c>
      <c r="CD83" s="16">
        <f t="shared" si="27"/>
        <v>1</v>
      </c>
      <c r="CF83" s="16">
        <f t="shared" si="28"/>
        <v>0</v>
      </c>
      <c r="CG83" s="16">
        <f t="shared" si="29"/>
        <v>0</v>
      </c>
      <c r="CH83" s="16">
        <f t="shared" si="30"/>
        <v>0</v>
      </c>
    </row>
    <row r="84" spans="1:86" ht="15.75" customHeight="1" thickBot="1" x14ac:dyDescent="0.25">
      <c r="A84" s="79"/>
      <c r="B84" s="7" t="s">
        <v>123</v>
      </c>
      <c r="D84" s="9">
        <f t="shared" si="1"/>
        <v>307800</v>
      </c>
      <c r="E84" s="9">
        <f t="shared" si="1"/>
        <v>180000</v>
      </c>
      <c r="F84" s="9">
        <f t="shared" si="1"/>
        <v>0</v>
      </c>
      <c r="H84" s="13">
        <v>420000</v>
      </c>
      <c r="I84" s="13">
        <v>420000</v>
      </c>
      <c r="J84" s="14">
        <v>35000</v>
      </c>
      <c r="L84" s="13">
        <v>630000</v>
      </c>
      <c r="M84" s="14">
        <v>410000</v>
      </c>
      <c r="N84" s="14">
        <v>52500</v>
      </c>
      <c r="P84" s="13">
        <v>307800</v>
      </c>
      <c r="Q84" s="13">
        <v>307800</v>
      </c>
      <c r="R84" s="14">
        <v>21800</v>
      </c>
      <c r="T84" s="13">
        <v>450000</v>
      </c>
      <c r="U84" s="14">
        <v>300000</v>
      </c>
      <c r="V84" s="14">
        <v>30000</v>
      </c>
      <c r="X84" s="13">
        <v>503803</v>
      </c>
      <c r="Y84" s="14">
        <v>465048</v>
      </c>
      <c r="Z84" s="14">
        <v>38754</v>
      </c>
      <c r="AB84" s="13">
        <v>431976</v>
      </c>
      <c r="AC84" s="14">
        <v>180000</v>
      </c>
      <c r="AD84" s="14">
        <v>25200</v>
      </c>
      <c r="AF84" s="13">
        <v>350000</v>
      </c>
      <c r="AG84" s="14">
        <v>199000</v>
      </c>
      <c r="AH84" s="14">
        <v>18700</v>
      </c>
      <c r="AJ84" s="13">
        <v>400000</v>
      </c>
      <c r="AK84" s="14">
        <v>285000</v>
      </c>
      <c r="AL84" s="14">
        <v>1000</v>
      </c>
      <c r="AN84" s="13">
        <v>350000</v>
      </c>
      <c r="AO84" s="14">
        <v>250000</v>
      </c>
      <c r="AP84" s="14">
        <v>0</v>
      </c>
      <c r="AR84" s="13">
        <v>475000</v>
      </c>
      <c r="AS84" s="14">
        <v>700000</v>
      </c>
      <c r="AT84" s="14">
        <v>45000</v>
      </c>
      <c r="AV84" s="16">
        <f t="shared" si="2"/>
        <v>0</v>
      </c>
      <c r="AW84" s="16">
        <f t="shared" si="3"/>
        <v>0</v>
      </c>
      <c r="AX84" s="16">
        <f t="shared" si="4"/>
        <v>0</v>
      </c>
      <c r="AZ84" s="16">
        <f t="shared" si="5"/>
        <v>0</v>
      </c>
      <c r="BA84" s="16">
        <f t="shared" si="6"/>
        <v>0</v>
      </c>
      <c r="BB84" s="16">
        <f t="shared" si="7"/>
        <v>0</v>
      </c>
      <c r="BD84" s="16">
        <f t="shared" si="8"/>
        <v>3</v>
      </c>
      <c r="BE84" s="16">
        <f t="shared" si="9"/>
        <v>0</v>
      </c>
      <c r="BF84" s="16">
        <f t="shared" si="10"/>
        <v>0</v>
      </c>
      <c r="BH84" s="16">
        <f t="shared" si="11"/>
        <v>0</v>
      </c>
      <c r="BI84" s="16">
        <f t="shared" si="12"/>
        <v>0</v>
      </c>
      <c r="BJ84" s="16">
        <f t="shared" si="13"/>
        <v>0</v>
      </c>
      <c r="BL84" s="16">
        <f t="shared" si="14"/>
        <v>0</v>
      </c>
      <c r="BM84" s="16">
        <f t="shared" si="15"/>
        <v>0</v>
      </c>
      <c r="BN84" s="16">
        <f t="shared" si="31"/>
        <v>0</v>
      </c>
      <c r="BP84" s="16">
        <f t="shared" si="16"/>
        <v>0</v>
      </c>
      <c r="BQ84" s="16">
        <f t="shared" si="17"/>
        <v>4</v>
      </c>
      <c r="BR84" s="16">
        <f t="shared" si="18"/>
        <v>0</v>
      </c>
      <c r="BT84" s="16">
        <f t="shared" si="19"/>
        <v>0</v>
      </c>
      <c r="BU84" s="16">
        <f t="shared" si="20"/>
        <v>0</v>
      </c>
      <c r="BV84" s="16">
        <f t="shared" si="21"/>
        <v>0</v>
      </c>
      <c r="BX84" s="16">
        <f t="shared" si="22"/>
        <v>0</v>
      </c>
      <c r="BY84" s="16">
        <f t="shared" si="23"/>
        <v>0</v>
      </c>
      <c r="BZ84" s="16">
        <f t="shared" si="24"/>
        <v>0</v>
      </c>
      <c r="CB84" s="16">
        <f t="shared" si="25"/>
        <v>0</v>
      </c>
      <c r="CC84" s="16">
        <f t="shared" si="26"/>
        <v>0</v>
      </c>
      <c r="CD84" s="16">
        <f t="shared" si="27"/>
        <v>1</v>
      </c>
      <c r="CF84" s="16">
        <f t="shared" si="28"/>
        <v>0</v>
      </c>
      <c r="CG84" s="16">
        <f t="shared" si="29"/>
        <v>0</v>
      </c>
      <c r="CH84" s="16">
        <f t="shared" si="30"/>
        <v>0</v>
      </c>
    </row>
    <row r="85" spans="1:86" ht="15.75" customHeight="1" thickBot="1" x14ac:dyDescent="0.25">
      <c r="A85" s="79"/>
      <c r="B85" s="7" t="s">
        <v>124</v>
      </c>
      <c r="D85" s="9">
        <f t="shared" si="1"/>
        <v>307800</v>
      </c>
      <c r="E85" s="9">
        <f t="shared" si="1"/>
        <v>180000</v>
      </c>
      <c r="F85" s="9">
        <f t="shared" si="1"/>
        <v>0</v>
      </c>
      <c r="H85" s="13">
        <v>410000</v>
      </c>
      <c r="I85" s="13">
        <v>410000</v>
      </c>
      <c r="J85" s="14">
        <v>35000</v>
      </c>
      <c r="L85" s="13">
        <v>615000</v>
      </c>
      <c r="M85" s="14">
        <v>410000</v>
      </c>
      <c r="N85" s="14">
        <v>51250</v>
      </c>
      <c r="P85" s="13">
        <v>307800</v>
      </c>
      <c r="Q85" s="13">
        <v>307800</v>
      </c>
      <c r="R85" s="14">
        <v>21800</v>
      </c>
      <c r="T85" s="13">
        <v>450000</v>
      </c>
      <c r="U85" s="14">
        <v>300000</v>
      </c>
      <c r="V85" s="14">
        <v>30000</v>
      </c>
      <c r="X85" s="13">
        <v>503803</v>
      </c>
      <c r="Y85" s="14">
        <v>465048</v>
      </c>
      <c r="Z85" s="14">
        <v>38754</v>
      </c>
      <c r="AB85" s="13">
        <v>412235</v>
      </c>
      <c r="AC85" s="14">
        <v>180000</v>
      </c>
      <c r="AD85" s="14">
        <v>25200</v>
      </c>
      <c r="AF85" s="13">
        <v>390000</v>
      </c>
      <c r="AG85" s="14">
        <v>199000</v>
      </c>
      <c r="AH85" s="14">
        <v>18700</v>
      </c>
      <c r="AJ85" s="13">
        <v>390000</v>
      </c>
      <c r="AK85" s="14">
        <v>285000</v>
      </c>
      <c r="AL85" s="14">
        <v>1000</v>
      </c>
      <c r="AN85" s="13">
        <v>350000</v>
      </c>
      <c r="AO85" s="14">
        <v>250000</v>
      </c>
      <c r="AP85" s="14">
        <v>0</v>
      </c>
      <c r="AR85" s="13">
        <v>544000</v>
      </c>
      <c r="AS85" s="14">
        <v>720000</v>
      </c>
      <c r="AT85" s="14">
        <v>45000</v>
      </c>
      <c r="AV85" s="16">
        <f t="shared" si="2"/>
        <v>0</v>
      </c>
      <c r="AW85" s="16">
        <f t="shared" si="3"/>
        <v>0</v>
      </c>
      <c r="AX85" s="16">
        <f t="shared" si="4"/>
        <v>0</v>
      </c>
      <c r="AZ85" s="16">
        <f t="shared" si="5"/>
        <v>0</v>
      </c>
      <c r="BA85" s="16">
        <f t="shared" si="6"/>
        <v>0</v>
      </c>
      <c r="BB85" s="16">
        <f t="shared" si="7"/>
        <v>0</v>
      </c>
      <c r="BD85" s="16">
        <f t="shared" si="8"/>
        <v>3</v>
      </c>
      <c r="BE85" s="16">
        <f t="shared" si="9"/>
        <v>0</v>
      </c>
      <c r="BF85" s="16">
        <f t="shared" si="10"/>
        <v>0</v>
      </c>
      <c r="BH85" s="16">
        <f t="shared" si="11"/>
        <v>0</v>
      </c>
      <c r="BI85" s="16">
        <f t="shared" si="12"/>
        <v>0</v>
      </c>
      <c r="BJ85" s="16">
        <f t="shared" si="13"/>
        <v>0</v>
      </c>
      <c r="BL85" s="16">
        <f t="shared" si="14"/>
        <v>0</v>
      </c>
      <c r="BM85" s="16">
        <f t="shared" si="15"/>
        <v>0</v>
      </c>
      <c r="BN85" s="16">
        <f t="shared" si="31"/>
        <v>0</v>
      </c>
      <c r="BP85" s="16">
        <f t="shared" si="16"/>
        <v>0</v>
      </c>
      <c r="BQ85" s="16">
        <f t="shared" si="17"/>
        <v>4</v>
      </c>
      <c r="BR85" s="16">
        <f t="shared" si="18"/>
        <v>0</v>
      </c>
      <c r="BT85" s="16">
        <f t="shared" si="19"/>
        <v>0</v>
      </c>
      <c r="BU85" s="16">
        <f t="shared" si="20"/>
        <v>0</v>
      </c>
      <c r="BV85" s="16">
        <f t="shared" si="21"/>
        <v>0</v>
      </c>
      <c r="BX85" s="16">
        <f t="shared" si="22"/>
        <v>0</v>
      </c>
      <c r="BY85" s="16">
        <f t="shared" si="23"/>
        <v>0</v>
      </c>
      <c r="BZ85" s="16">
        <f t="shared" si="24"/>
        <v>0</v>
      </c>
      <c r="CB85" s="16">
        <f t="shared" si="25"/>
        <v>0</v>
      </c>
      <c r="CC85" s="16">
        <f t="shared" si="26"/>
        <v>0</v>
      </c>
      <c r="CD85" s="16">
        <f t="shared" si="27"/>
        <v>1</v>
      </c>
      <c r="CF85" s="16">
        <f t="shared" si="28"/>
        <v>0</v>
      </c>
      <c r="CG85" s="16">
        <f t="shared" si="29"/>
        <v>0</v>
      </c>
      <c r="CH85" s="16">
        <f t="shared" si="30"/>
        <v>0</v>
      </c>
    </row>
    <row r="86" spans="1:86" ht="15.75" customHeight="1" thickBot="1" x14ac:dyDescent="0.25">
      <c r="A86" s="79"/>
      <c r="B86" s="7" t="s">
        <v>125</v>
      </c>
      <c r="D86" s="9">
        <f t="shared" si="1"/>
        <v>300000</v>
      </c>
      <c r="E86" s="9">
        <f t="shared" si="1"/>
        <v>180000</v>
      </c>
      <c r="F86" s="9">
        <f t="shared" si="1"/>
        <v>0</v>
      </c>
      <c r="H86" s="13">
        <v>330000</v>
      </c>
      <c r="I86" s="13">
        <v>330000</v>
      </c>
      <c r="J86" s="14">
        <v>35000</v>
      </c>
      <c r="L86" s="13">
        <v>486000</v>
      </c>
      <c r="M86" s="14">
        <v>410000</v>
      </c>
      <c r="N86" s="14">
        <v>40500</v>
      </c>
      <c r="P86" s="13">
        <v>307800</v>
      </c>
      <c r="Q86" s="13">
        <v>307800</v>
      </c>
      <c r="R86" s="14">
        <v>21800</v>
      </c>
      <c r="T86" s="13">
        <v>420000</v>
      </c>
      <c r="U86" s="14">
        <v>300000</v>
      </c>
      <c r="V86" s="14">
        <v>30000</v>
      </c>
      <c r="X86" s="13">
        <v>503803</v>
      </c>
      <c r="Y86" s="14">
        <v>465048</v>
      </c>
      <c r="Z86" s="14">
        <v>38754</v>
      </c>
      <c r="AB86" s="13">
        <v>351850</v>
      </c>
      <c r="AC86" s="14">
        <v>180000</v>
      </c>
      <c r="AD86" s="14">
        <v>25200</v>
      </c>
      <c r="AF86" s="13">
        <v>350000</v>
      </c>
      <c r="AG86" s="14">
        <v>199000</v>
      </c>
      <c r="AH86" s="14">
        <v>18700</v>
      </c>
      <c r="AJ86" s="13">
        <v>350000</v>
      </c>
      <c r="AK86" s="14">
        <v>285000</v>
      </c>
      <c r="AL86" s="14">
        <v>1000</v>
      </c>
      <c r="AN86" s="13">
        <v>300000</v>
      </c>
      <c r="AO86" s="14">
        <v>250000</v>
      </c>
      <c r="AP86" s="14">
        <v>0</v>
      </c>
      <c r="AR86" s="13">
        <v>370000</v>
      </c>
      <c r="AS86" s="14">
        <v>620000</v>
      </c>
      <c r="AT86" s="14">
        <v>45000</v>
      </c>
      <c r="AV86" s="16">
        <f t="shared" si="2"/>
        <v>0</v>
      </c>
      <c r="AW86" s="16">
        <f t="shared" si="3"/>
        <v>0</v>
      </c>
      <c r="AX86" s="16">
        <f t="shared" si="4"/>
        <v>0</v>
      </c>
      <c r="AZ86" s="16">
        <f t="shared" si="5"/>
        <v>0</v>
      </c>
      <c r="BA86" s="16">
        <f t="shared" si="6"/>
        <v>0</v>
      </c>
      <c r="BB86" s="16">
        <f t="shared" si="7"/>
        <v>0</v>
      </c>
      <c r="BD86" s="16">
        <f t="shared" si="8"/>
        <v>0</v>
      </c>
      <c r="BE86" s="16">
        <f t="shared" si="9"/>
        <v>0</v>
      </c>
      <c r="BF86" s="16">
        <f t="shared" si="10"/>
        <v>0</v>
      </c>
      <c r="BH86" s="16">
        <f t="shared" si="11"/>
        <v>0</v>
      </c>
      <c r="BI86" s="16">
        <f t="shared" si="12"/>
        <v>0</v>
      </c>
      <c r="BJ86" s="16">
        <f t="shared" si="13"/>
        <v>0</v>
      </c>
      <c r="BL86" s="16">
        <f t="shared" si="14"/>
        <v>0</v>
      </c>
      <c r="BM86" s="16">
        <f t="shared" si="15"/>
        <v>0</v>
      </c>
      <c r="BN86" s="16">
        <f t="shared" si="31"/>
        <v>0</v>
      </c>
      <c r="BP86" s="16">
        <f t="shared" si="16"/>
        <v>0</v>
      </c>
      <c r="BQ86" s="16">
        <f t="shared" si="17"/>
        <v>4</v>
      </c>
      <c r="BR86" s="16">
        <f t="shared" si="18"/>
        <v>0</v>
      </c>
      <c r="BT86" s="16">
        <f t="shared" si="19"/>
        <v>0</v>
      </c>
      <c r="BU86" s="16">
        <f t="shared" si="20"/>
        <v>0</v>
      </c>
      <c r="BV86" s="16">
        <f t="shared" si="21"/>
        <v>0</v>
      </c>
      <c r="BX86" s="16">
        <f t="shared" si="22"/>
        <v>0</v>
      </c>
      <c r="BY86" s="16">
        <f t="shared" si="23"/>
        <v>0</v>
      </c>
      <c r="BZ86" s="16">
        <f t="shared" si="24"/>
        <v>0</v>
      </c>
      <c r="CB86" s="16">
        <f t="shared" si="25"/>
        <v>3</v>
      </c>
      <c r="CC86" s="16">
        <f t="shared" si="26"/>
        <v>0</v>
      </c>
      <c r="CD86" s="16">
        <f t="shared" si="27"/>
        <v>1</v>
      </c>
      <c r="CF86" s="16">
        <f t="shared" si="28"/>
        <v>0</v>
      </c>
      <c r="CG86" s="16">
        <f t="shared" si="29"/>
        <v>0</v>
      </c>
      <c r="CH86" s="16">
        <f t="shared" si="30"/>
        <v>0</v>
      </c>
    </row>
    <row r="87" spans="1:86" ht="15.75" customHeight="1" thickBot="1" x14ac:dyDescent="0.25">
      <c r="A87" s="79"/>
      <c r="B87" s="7" t="s">
        <v>126</v>
      </c>
      <c r="D87" s="9">
        <f t="shared" si="1"/>
        <v>307800</v>
      </c>
      <c r="E87" s="9">
        <f t="shared" si="1"/>
        <v>180000</v>
      </c>
      <c r="F87" s="9">
        <f t="shared" si="1"/>
        <v>0</v>
      </c>
      <c r="H87" s="13">
        <v>461000</v>
      </c>
      <c r="I87" s="13">
        <v>461000</v>
      </c>
      <c r="J87" s="14">
        <v>35000</v>
      </c>
      <c r="L87" s="13">
        <v>691500</v>
      </c>
      <c r="M87" s="14">
        <v>410000</v>
      </c>
      <c r="N87" s="14">
        <v>57625</v>
      </c>
      <c r="P87" s="13">
        <v>307800</v>
      </c>
      <c r="Q87" s="13">
        <v>307800</v>
      </c>
      <c r="R87" s="14">
        <v>21800</v>
      </c>
      <c r="T87" s="13">
        <v>490000</v>
      </c>
      <c r="U87" s="14">
        <v>300000</v>
      </c>
      <c r="V87" s="14">
        <v>30000</v>
      </c>
      <c r="X87" s="13">
        <v>503803</v>
      </c>
      <c r="Y87" s="14">
        <v>465048</v>
      </c>
      <c r="Z87" s="14">
        <v>38754</v>
      </c>
      <c r="AB87" s="13">
        <v>509778</v>
      </c>
      <c r="AC87" s="14">
        <v>180000</v>
      </c>
      <c r="AD87" s="14">
        <v>25200</v>
      </c>
      <c r="AF87" s="13">
        <v>350000</v>
      </c>
      <c r="AG87" s="14">
        <v>199000</v>
      </c>
      <c r="AH87" s="14">
        <v>18700</v>
      </c>
      <c r="AJ87" s="13">
        <v>430000</v>
      </c>
      <c r="AK87" s="14">
        <v>285000</v>
      </c>
      <c r="AL87" s="14">
        <v>1000</v>
      </c>
      <c r="AN87" s="13">
        <v>350000</v>
      </c>
      <c r="AO87" s="14">
        <v>250000</v>
      </c>
      <c r="AP87" s="14">
        <v>0</v>
      </c>
      <c r="AR87" s="13">
        <v>530000</v>
      </c>
      <c r="AS87" s="14">
        <v>700000</v>
      </c>
      <c r="AT87" s="14">
        <v>45000</v>
      </c>
      <c r="AV87" s="16">
        <f t="shared" si="2"/>
        <v>0</v>
      </c>
      <c r="AW87" s="16">
        <f t="shared" si="3"/>
        <v>0</v>
      </c>
      <c r="AX87" s="16">
        <f t="shared" si="4"/>
        <v>0</v>
      </c>
      <c r="AZ87" s="16">
        <f t="shared" si="5"/>
        <v>0</v>
      </c>
      <c r="BA87" s="16">
        <f t="shared" si="6"/>
        <v>0</v>
      </c>
      <c r="BB87" s="16">
        <f t="shared" si="7"/>
        <v>0</v>
      </c>
      <c r="BD87" s="16">
        <f t="shared" si="8"/>
        <v>3</v>
      </c>
      <c r="BE87" s="16">
        <f t="shared" si="9"/>
        <v>0</v>
      </c>
      <c r="BF87" s="16">
        <f t="shared" si="10"/>
        <v>0</v>
      </c>
      <c r="BH87" s="16">
        <f t="shared" si="11"/>
        <v>0</v>
      </c>
      <c r="BI87" s="16">
        <f t="shared" si="12"/>
        <v>0</v>
      </c>
      <c r="BJ87" s="16">
        <f t="shared" si="13"/>
        <v>0</v>
      </c>
      <c r="BL87" s="16">
        <f t="shared" si="14"/>
        <v>0</v>
      </c>
      <c r="BM87" s="16">
        <f t="shared" si="15"/>
        <v>0</v>
      </c>
      <c r="BN87" s="16">
        <f t="shared" si="31"/>
        <v>0</v>
      </c>
      <c r="BP87" s="16">
        <f t="shared" si="16"/>
        <v>0</v>
      </c>
      <c r="BQ87" s="16">
        <f t="shared" si="17"/>
        <v>4</v>
      </c>
      <c r="BR87" s="16">
        <f t="shared" si="18"/>
        <v>0</v>
      </c>
      <c r="BT87" s="16">
        <f t="shared" si="19"/>
        <v>0</v>
      </c>
      <c r="BU87" s="16">
        <f t="shared" si="20"/>
        <v>0</v>
      </c>
      <c r="BV87" s="16">
        <f t="shared" si="21"/>
        <v>0</v>
      </c>
      <c r="BX87" s="16">
        <f t="shared" si="22"/>
        <v>0</v>
      </c>
      <c r="BY87" s="16">
        <f t="shared" si="23"/>
        <v>0</v>
      </c>
      <c r="BZ87" s="16">
        <f t="shared" si="24"/>
        <v>0</v>
      </c>
      <c r="CB87" s="16">
        <f t="shared" si="25"/>
        <v>0</v>
      </c>
      <c r="CC87" s="16">
        <f t="shared" si="26"/>
        <v>0</v>
      </c>
      <c r="CD87" s="16">
        <f t="shared" si="27"/>
        <v>1</v>
      </c>
      <c r="CF87" s="16">
        <f t="shared" si="28"/>
        <v>0</v>
      </c>
      <c r="CG87" s="16">
        <f t="shared" si="29"/>
        <v>0</v>
      </c>
      <c r="CH87" s="16">
        <f t="shared" si="30"/>
        <v>0</v>
      </c>
    </row>
    <row r="88" spans="1:86" ht="15.75" customHeight="1" thickBot="1" x14ac:dyDescent="0.25">
      <c r="A88" s="79"/>
      <c r="B88" s="7" t="s">
        <v>127</v>
      </c>
      <c r="D88" s="9">
        <f t="shared" si="1"/>
        <v>280000</v>
      </c>
      <c r="E88" s="9">
        <f t="shared" si="1"/>
        <v>180000</v>
      </c>
      <c r="F88" s="9">
        <f t="shared" si="1"/>
        <v>0</v>
      </c>
      <c r="H88" s="13">
        <v>450000</v>
      </c>
      <c r="I88" s="13">
        <v>450000</v>
      </c>
      <c r="J88" s="14">
        <v>35000</v>
      </c>
      <c r="L88" s="13">
        <v>672000</v>
      </c>
      <c r="M88" s="14">
        <v>410000</v>
      </c>
      <c r="N88" s="14">
        <v>56000</v>
      </c>
      <c r="P88" s="13">
        <v>307800</v>
      </c>
      <c r="Q88" s="13">
        <v>307800</v>
      </c>
      <c r="R88" s="14">
        <v>21800</v>
      </c>
      <c r="T88" s="13">
        <v>470000</v>
      </c>
      <c r="U88" s="14">
        <v>300000</v>
      </c>
      <c r="V88" s="14">
        <v>30000</v>
      </c>
      <c r="X88" s="13">
        <v>503803</v>
      </c>
      <c r="Y88" s="14">
        <v>465048</v>
      </c>
      <c r="Z88" s="14">
        <v>38754</v>
      </c>
      <c r="AB88" s="13">
        <v>418042</v>
      </c>
      <c r="AC88" s="14">
        <v>180000</v>
      </c>
      <c r="AD88" s="14">
        <v>25200</v>
      </c>
      <c r="AF88" s="13">
        <v>380000</v>
      </c>
      <c r="AG88" s="14">
        <v>199000</v>
      </c>
      <c r="AH88" s="14">
        <v>18700</v>
      </c>
      <c r="AJ88" s="13">
        <v>450000</v>
      </c>
      <c r="AK88" s="14">
        <v>285000</v>
      </c>
      <c r="AL88" s="14">
        <v>1000</v>
      </c>
      <c r="AN88" s="13">
        <v>280000</v>
      </c>
      <c r="AO88" s="14">
        <v>250000</v>
      </c>
      <c r="AP88" s="14">
        <v>0</v>
      </c>
      <c r="AR88" s="13">
        <v>500000</v>
      </c>
      <c r="AS88" s="14">
        <v>680000</v>
      </c>
      <c r="AT88" s="14">
        <v>45000</v>
      </c>
      <c r="AV88" s="16">
        <f t="shared" si="2"/>
        <v>0</v>
      </c>
      <c r="AW88" s="16">
        <f t="shared" si="3"/>
        <v>0</v>
      </c>
      <c r="AX88" s="16">
        <f t="shared" si="4"/>
        <v>0</v>
      </c>
      <c r="AZ88" s="16">
        <f t="shared" si="5"/>
        <v>0</v>
      </c>
      <c r="BA88" s="16">
        <f t="shared" si="6"/>
        <v>0</v>
      </c>
      <c r="BB88" s="16">
        <f t="shared" si="7"/>
        <v>0</v>
      </c>
      <c r="BD88" s="16">
        <f t="shared" si="8"/>
        <v>0</v>
      </c>
      <c r="BE88" s="16">
        <f t="shared" si="9"/>
        <v>0</v>
      </c>
      <c r="BF88" s="16">
        <f t="shared" si="10"/>
        <v>0</v>
      </c>
      <c r="BH88" s="16">
        <f t="shared" si="11"/>
        <v>0</v>
      </c>
      <c r="BI88" s="16">
        <f t="shared" si="12"/>
        <v>0</v>
      </c>
      <c r="BJ88" s="16">
        <f t="shared" si="13"/>
        <v>0</v>
      </c>
      <c r="BL88" s="16">
        <f t="shared" si="14"/>
        <v>0</v>
      </c>
      <c r="BM88" s="16">
        <f t="shared" si="15"/>
        <v>0</v>
      </c>
      <c r="BN88" s="16">
        <f t="shared" si="31"/>
        <v>0</v>
      </c>
      <c r="BP88" s="16">
        <f t="shared" si="16"/>
        <v>0</v>
      </c>
      <c r="BQ88" s="16">
        <f t="shared" si="17"/>
        <v>4</v>
      </c>
      <c r="BR88" s="16">
        <f t="shared" si="18"/>
        <v>0</v>
      </c>
      <c r="BT88" s="16">
        <f t="shared" si="19"/>
        <v>0</v>
      </c>
      <c r="BU88" s="16">
        <f t="shared" si="20"/>
        <v>0</v>
      </c>
      <c r="BV88" s="16">
        <f t="shared" si="21"/>
        <v>0</v>
      </c>
      <c r="BX88" s="16">
        <f t="shared" si="22"/>
        <v>0</v>
      </c>
      <c r="BY88" s="16">
        <f t="shared" si="23"/>
        <v>0</v>
      </c>
      <c r="BZ88" s="16">
        <f t="shared" si="24"/>
        <v>0</v>
      </c>
      <c r="CB88" s="16">
        <f t="shared" si="25"/>
        <v>3</v>
      </c>
      <c r="CC88" s="16">
        <f t="shared" si="26"/>
        <v>0</v>
      </c>
      <c r="CD88" s="16">
        <f t="shared" si="27"/>
        <v>1</v>
      </c>
      <c r="CF88" s="16">
        <f t="shared" si="28"/>
        <v>0</v>
      </c>
      <c r="CG88" s="16">
        <f t="shared" si="29"/>
        <v>0</v>
      </c>
      <c r="CH88" s="16">
        <f t="shared" si="30"/>
        <v>0</v>
      </c>
    </row>
    <row r="89" spans="1:86" ht="15.75" customHeight="1" thickBot="1" x14ac:dyDescent="0.25">
      <c r="A89" s="79"/>
      <c r="B89" s="7" t="s">
        <v>128</v>
      </c>
      <c r="D89" s="9">
        <f t="shared" si="1"/>
        <v>250000</v>
      </c>
      <c r="E89" s="9">
        <f t="shared" si="1"/>
        <v>180000</v>
      </c>
      <c r="F89" s="9">
        <f t="shared" si="1"/>
        <v>0</v>
      </c>
      <c r="H89" s="13">
        <v>341000</v>
      </c>
      <c r="I89" s="13">
        <v>341000</v>
      </c>
      <c r="J89" s="14">
        <v>35000</v>
      </c>
      <c r="L89" s="13">
        <v>511500</v>
      </c>
      <c r="M89" s="14">
        <v>410000</v>
      </c>
      <c r="N89" s="14">
        <v>42625</v>
      </c>
      <c r="P89" s="13">
        <v>307800</v>
      </c>
      <c r="Q89" s="13">
        <v>307800</v>
      </c>
      <c r="R89" s="14">
        <v>21800</v>
      </c>
      <c r="T89" s="13">
        <v>390000</v>
      </c>
      <c r="U89" s="14">
        <v>300000</v>
      </c>
      <c r="V89" s="14">
        <v>30000</v>
      </c>
      <c r="X89" s="13">
        <v>503803</v>
      </c>
      <c r="Y89" s="14">
        <v>465048</v>
      </c>
      <c r="Z89" s="14">
        <v>38754</v>
      </c>
      <c r="AB89" s="13">
        <v>326249</v>
      </c>
      <c r="AC89" s="14">
        <v>180000</v>
      </c>
      <c r="AD89" s="14">
        <v>25200</v>
      </c>
      <c r="AF89" s="13">
        <v>250000</v>
      </c>
      <c r="AG89" s="14">
        <v>199000</v>
      </c>
      <c r="AH89" s="14">
        <v>18700</v>
      </c>
      <c r="AJ89" s="13">
        <v>350000</v>
      </c>
      <c r="AK89" s="14">
        <v>285000</v>
      </c>
      <c r="AL89" s="14">
        <v>1000</v>
      </c>
      <c r="AN89" s="13">
        <v>280000</v>
      </c>
      <c r="AO89" s="14">
        <v>250000</v>
      </c>
      <c r="AP89" s="14">
        <v>0</v>
      </c>
      <c r="AR89" s="13">
        <v>410000</v>
      </c>
      <c r="AS89" s="14">
        <v>650000</v>
      </c>
      <c r="AT89" s="14">
        <v>45000</v>
      </c>
      <c r="AV89" s="16">
        <f t="shared" si="2"/>
        <v>0</v>
      </c>
      <c r="AW89" s="16">
        <f t="shared" si="3"/>
        <v>0</v>
      </c>
      <c r="AX89" s="16">
        <f t="shared" si="4"/>
        <v>0</v>
      </c>
      <c r="AZ89" s="16">
        <f t="shared" si="5"/>
        <v>0</v>
      </c>
      <c r="BA89" s="16">
        <f t="shared" si="6"/>
        <v>0</v>
      </c>
      <c r="BB89" s="16">
        <f t="shared" si="7"/>
        <v>0</v>
      </c>
      <c r="BD89" s="16">
        <f t="shared" si="8"/>
        <v>0</v>
      </c>
      <c r="BE89" s="16">
        <f t="shared" si="9"/>
        <v>0</v>
      </c>
      <c r="BF89" s="16">
        <f t="shared" si="10"/>
        <v>0</v>
      </c>
      <c r="BH89" s="16">
        <f t="shared" si="11"/>
        <v>0</v>
      </c>
      <c r="BI89" s="16">
        <f t="shared" si="12"/>
        <v>0</v>
      </c>
      <c r="BJ89" s="16">
        <f t="shared" si="13"/>
        <v>0</v>
      </c>
      <c r="BL89" s="16">
        <f t="shared" si="14"/>
        <v>0</v>
      </c>
      <c r="BM89" s="16">
        <f t="shared" si="15"/>
        <v>0</v>
      </c>
      <c r="BN89" s="16">
        <f t="shared" si="31"/>
        <v>0</v>
      </c>
      <c r="BP89" s="16">
        <f t="shared" si="16"/>
        <v>0</v>
      </c>
      <c r="BQ89" s="16">
        <f t="shared" si="17"/>
        <v>4</v>
      </c>
      <c r="BR89" s="16">
        <f t="shared" si="18"/>
        <v>0</v>
      </c>
      <c r="BT89" s="16">
        <f t="shared" si="19"/>
        <v>3</v>
      </c>
      <c r="BU89" s="16">
        <f t="shared" si="20"/>
        <v>0</v>
      </c>
      <c r="BV89" s="16">
        <f t="shared" si="21"/>
        <v>0</v>
      </c>
      <c r="BX89" s="16">
        <f t="shared" si="22"/>
        <v>0</v>
      </c>
      <c r="BY89" s="16">
        <f t="shared" si="23"/>
        <v>0</v>
      </c>
      <c r="BZ89" s="16">
        <f t="shared" si="24"/>
        <v>0</v>
      </c>
      <c r="CB89" s="16">
        <f t="shared" si="25"/>
        <v>0</v>
      </c>
      <c r="CC89" s="16">
        <f t="shared" si="26"/>
        <v>0</v>
      </c>
      <c r="CD89" s="16">
        <f t="shared" si="27"/>
        <v>1</v>
      </c>
      <c r="CF89" s="16">
        <f t="shared" si="28"/>
        <v>0</v>
      </c>
      <c r="CG89" s="16">
        <f t="shared" si="29"/>
        <v>0</v>
      </c>
      <c r="CH89" s="16">
        <f t="shared" si="30"/>
        <v>0</v>
      </c>
    </row>
    <row r="90" spans="1:86" ht="15.75" customHeight="1" thickBot="1" x14ac:dyDescent="0.25">
      <c r="A90" s="79"/>
      <c r="B90" s="7" t="s">
        <v>129</v>
      </c>
      <c r="D90" s="9">
        <f t="shared" si="1"/>
        <v>290000</v>
      </c>
      <c r="E90" s="9">
        <f t="shared" si="1"/>
        <v>180000</v>
      </c>
      <c r="F90" s="9">
        <f t="shared" si="1"/>
        <v>0</v>
      </c>
      <c r="H90" s="13">
        <v>365000</v>
      </c>
      <c r="I90" s="13">
        <v>365000</v>
      </c>
      <c r="J90" s="14">
        <v>35000</v>
      </c>
      <c r="L90" s="13">
        <v>547500</v>
      </c>
      <c r="M90" s="14">
        <v>410000</v>
      </c>
      <c r="N90" s="14">
        <v>45625</v>
      </c>
      <c r="P90" s="13">
        <v>307800</v>
      </c>
      <c r="Q90" s="13">
        <v>307800</v>
      </c>
      <c r="R90" s="14">
        <v>21800</v>
      </c>
      <c r="T90" s="13">
        <v>330000</v>
      </c>
      <c r="U90" s="14">
        <v>300000</v>
      </c>
      <c r="V90" s="14">
        <v>30000</v>
      </c>
      <c r="X90" s="13">
        <v>503803</v>
      </c>
      <c r="Y90" s="14">
        <v>465048</v>
      </c>
      <c r="Z90" s="14">
        <v>38754</v>
      </c>
      <c r="AB90" s="13">
        <v>371593</v>
      </c>
      <c r="AC90" s="14">
        <v>180000</v>
      </c>
      <c r="AD90" s="14">
        <v>25200</v>
      </c>
      <c r="AF90" s="13">
        <v>320000</v>
      </c>
      <c r="AG90" s="14">
        <v>199000</v>
      </c>
      <c r="AH90" s="14">
        <v>18700</v>
      </c>
      <c r="AJ90" s="13">
        <v>350000</v>
      </c>
      <c r="AK90" s="14">
        <v>285000</v>
      </c>
      <c r="AL90" s="14">
        <v>1000</v>
      </c>
      <c r="AN90" s="13">
        <v>290000</v>
      </c>
      <c r="AO90" s="14">
        <v>250000</v>
      </c>
      <c r="AP90" s="14">
        <v>0</v>
      </c>
      <c r="AR90" s="13">
        <v>420000</v>
      </c>
      <c r="AS90" s="14">
        <v>700000</v>
      </c>
      <c r="AT90" s="14">
        <v>45000</v>
      </c>
      <c r="AV90" s="16">
        <f t="shared" si="2"/>
        <v>0</v>
      </c>
      <c r="AW90" s="16">
        <f t="shared" si="3"/>
        <v>0</v>
      </c>
      <c r="AX90" s="16">
        <f t="shared" si="4"/>
        <v>0</v>
      </c>
      <c r="AZ90" s="16">
        <f t="shared" si="5"/>
        <v>0</v>
      </c>
      <c r="BA90" s="16">
        <f t="shared" si="6"/>
        <v>0</v>
      </c>
      <c r="BB90" s="16">
        <f t="shared" si="7"/>
        <v>0</v>
      </c>
      <c r="BD90" s="16">
        <f t="shared" si="8"/>
        <v>0</v>
      </c>
      <c r="BE90" s="16">
        <f t="shared" si="9"/>
        <v>0</v>
      </c>
      <c r="BF90" s="16">
        <f t="shared" si="10"/>
        <v>0</v>
      </c>
      <c r="BH90" s="16">
        <f t="shared" si="11"/>
        <v>0</v>
      </c>
      <c r="BI90" s="16">
        <f t="shared" si="12"/>
        <v>0</v>
      </c>
      <c r="BJ90" s="16">
        <f t="shared" si="13"/>
        <v>0</v>
      </c>
      <c r="BL90" s="16">
        <f t="shared" si="14"/>
        <v>0</v>
      </c>
      <c r="BM90" s="16">
        <f t="shared" si="15"/>
        <v>0</v>
      </c>
      <c r="BN90" s="16">
        <f t="shared" si="31"/>
        <v>0</v>
      </c>
      <c r="BP90" s="16">
        <f t="shared" si="16"/>
        <v>0</v>
      </c>
      <c r="BQ90" s="16">
        <f t="shared" si="17"/>
        <v>4</v>
      </c>
      <c r="BR90" s="16">
        <f t="shared" si="18"/>
        <v>0</v>
      </c>
      <c r="BT90" s="16">
        <f t="shared" si="19"/>
        <v>0</v>
      </c>
      <c r="BU90" s="16">
        <f t="shared" si="20"/>
        <v>0</v>
      </c>
      <c r="BV90" s="16">
        <f t="shared" si="21"/>
        <v>0</v>
      </c>
      <c r="BX90" s="16">
        <f t="shared" si="22"/>
        <v>0</v>
      </c>
      <c r="BY90" s="16">
        <f t="shared" si="23"/>
        <v>0</v>
      </c>
      <c r="BZ90" s="16">
        <f t="shared" si="24"/>
        <v>0</v>
      </c>
      <c r="CB90" s="16">
        <f t="shared" si="25"/>
        <v>3</v>
      </c>
      <c r="CC90" s="16">
        <f t="shared" si="26"/>
        <v>0</v>
      </c>
      <c r="CD90" s="16">
        <f t="shared" si="27"/>
        <v>1</v>
      </c>
      <c r="CF90" s="16">
        <f t="shared" si="28"/>
        <v>0</v>
      </c>
      <c r="CG90" s="16">
        <f t="shared" si="29"/>
        <v>0</v>
      </c>
      <c r="CH90" s="16">
        <f t="shared" si="30"/>
        <v>0</v>
      </c>
    </row>
    <row r="91" spans="1:86" ht="12.75" thickBot="1" x14ac:dyDescent="0.25">
      <c r="A91" s="79" t="s">
        <v>130</v>
      </c>
      <c r="B91" s="7" t="s">
        <v>131</v>
      </c>
      <c r="D91" s="9">
        <f t="shared" ref="D91:F98" si="32">MIN(H91,L91,P91,T91,X91,AB91,AF91,AJ91,AN91,AR91)</f>
        <v>590000</v>
      </c>
      <c r="E91" s="9">
        <f t="shared" si="32"/>
        <v>180000</v>
      </c>
      <c r="F91" s="9">
        <f t="shared" si="32"/>
        <v>0</v>
      </c>
      <c r="H91" s="13">
        <v>945000</v>
      </c>
      <c r="I91" s="13">
        <v>945000</v>
      </c>
      <c r="J91" s="14">
        <v>35000</v>
      </c>
      <c r="L91" s="13">
        <v>1590000</v>
      </c>
      <c r="M91" s="14">
        <v>485000</v>
      </c>
      <c r="N91" s="14">
        <v>132500</v>
      </c>
      <c r="P91" s="13">
        <v>680000</v>
      </c>
      <c r="Q91" s="13">
        <v>680000</v>
      </c>
      <c r="R91" s="14">
        <v>21800</v>
      </c>
      <c r="T91" s="13">
        <v>690000</v>
      </c>
      <c r="U91" s="14">
        <v>300000</v>
      </c>
      <c r="V91" s="14">
        <v>30000</v>
      </c>
      <c r="X91" s="13">
        <v>599925</v>
      </c>
      <c r="Y91" s="14">
        <v>465048</v>
      </c>
      <c r="Z91" s="14">
        <v>38754</v>
      </c>
      <c r="AB91" s="13">
        <v>790795</v>
      </c>
      <c r="AC91" s="14">
        <v>180000</v>
      </c>
      <c r="AD91" s="14">
        <v>25200</v>
      </c>
      <c r="AF91" s="13">
        <v>590000</v>
      </c>
      <c r="AG91" s="14">
        <v>199000</v>
      </c>
      <c r="AH91" s="14">
        <v>18700</v>
      </c>
      <c r="AJ91" s="13">
        <v>950000</v>
      </c>
      <c r="AK91" s="14">
        <v>285000</v>
      </c>
      <c r="AL91" s="14">
        <v>1000</v>
      </c>
      <c r="AN91" s="13">
        <v>800000</v>
      </c>
      <c r="AO91" s="14">
        <v>240000</v>
      </c>
      <c r="AP91" s="14">
        <v>0</v>
      </c>
      <c r="AR91" s="13">
        <v>1900000</v>
      </c>
      <c r="AS91" s="14">
        <v>2100000</v>
      </c>
      <c r="AT91" s="14">
        <v>45000</v>
      </c>
      <c r="AV91" s="16">
        <f t="shared" ref="AV91:AV98" si="33">IF(D91=H91,3,0)</f>
        <v>0</v>
      </c>
      <c r="AW91" s="16">
        <f t="shared" ref="AW91:AW98" si="34">IF(E91=I91,4,0)</f>
        <v>0</v>
      </c>
      <c r="AX91" s="16">
        <f t="shared" ref="AX91:AX98" si="35">IF(F91=J91,1,0)</f>
        <v>0</v>
      </c>
      <c r="AZ91" s="16">
        <f t="shared" ref="AZ91:AZ98" si="36">IF(D91=L91,3,0)</f>
        <v>0</v>
      </c>
      <c r="BA91" s="16">
        <f t="shared" ref="BA91:BA98" si="37">IF(E91=M91,4,0)</f>
        <v>0</v>
      </c>
      <c r="BB91" s="16">
        <f t="shared" ref="BB91:BB98" si="38">IF(F91=N91,1,0)</f>
        <v>0</v>
      </c>
      <c r="BD91" s="16">
        <f t="shared" ref="BD91:BD98" si="39">IF(D91=P91,3,0)</f>
        <v>0</v>
      </c>
      <c r="BE91" s="16">
        <f t="shared" ref="BE91:BE98" si="40">IF(E91=Q91,4,0)</f>
        <v>0</v>
      </c>
      <c r="BF91" s="16">
        <f t="shared" ref="BF91:BF98" si="41">IF(F91=R91,1,0)</f>
        <v>0</v>
      </c>
      <c r="BH91" s="16">
        <f t="shared" ref="BH91:BH98" si="42">IF(D91=T91,3,0)</f>
        <v>0</v>
      </c>
      <c r="BI91" s="16">
        <f t="shared" ref="BI91:BI98" si="43">IF(E91=U91,4,0)</f>
        <v>0</v>
      </c>
      <c r="BJ91" s="16">
        <f t="shared" ref="BJ91:BJ98" si="44">IF(F91=V91,1,0)</f>
        <v>0</v>
      </c>
      <c r="BL91" s="16">
        <f t="shared" ref="BL91:BL98" si="45">IF(D91=X91,3,0)</f>
        <v>0</v>
      </c>
      <c r="BM91" s="16">
        <f t="shared" ref="BM91:BM98" si="46">IF(E91=Y91,4,0)</f>
        <v>0</v>
      </c>
      <c r="BN91" s="16">
        <f t="shared" si="31"/>
        <v>0</v>
      </c>
      <c r="BP91" s="16">
        <f t="shared" ref="BP91:BP98" si="47">IF(D91=AB91,3,0)</f>
        <v>0</v>
      </c>
      <c r="BQ91" s="16">
        <f t="shared" ref="BQ91:BQ98" si="48">IF(E91=AC91,4,0)</f>
        <v>4</v>
      </c>
      <c r="BR91" s="16">
        <f t="shared" ref="BR91:BR98" si="49">IF(F91=AD91,1,0)</f>
        <v>0</v>
      </c>
      <c r="BT91" s="16">
        <f t="shared" ref="BT91:BT98" si="50">IF(D91=AF91,3,0)</f>
        <v>3</v>
      </c>
      <c r="BU91" s="16">
        <f t="shared" ref="BU91:BU98" si="51">IF(E91=AG91,4,0)</f>
        <v>0</v>
      </c>
      <c r="BV91" s="16">
        <f t="shared" ref="BV91:BV98" si="52">IF(F91=AH91,1,0)</f>
        <v>0</v>
      </c>
      <c r="BX91" s="16">
        <f t="shared" ref="BX91:BX98" si="53">IF(D91=AJ91,3,0)</f>
        <v>0</v>
      </c>
      <c r="BY91" s="16">
        <f t="shared" ref="BY91:BY98" si="54">IF(E91=AK91,4,0)</f>
        <v>0</v>
      </c>
      <c r="BZ91" s="16">
        <f t="shared" ref="BZ91:BZ98" si="55">IF(F91=AL91,1,0)</f>
        <v>0</v>
      </c>
      <c r="CB91" s="16">
        <f t="shared" ref="CB91:CB98" si="56">IF(D91=AN91,3,0)</f>
        <v>0</v>
      </c>
      <c r="CC91" s="16">
        <f t="shared" ref="CC91:CC98" si="57">IF(E91=AO91,4,0)</f>
        <v>0</v>
      </c>
      <c r="CD91" s="16">
        <f t="shared" ref="CD91:CD98" si="58">IF(F91=AP91,1,0)</f>
        <v>1</v>
      </c>
      <c r="CF91" s="16">
        <f t="shared" ref="CF91:CF98" si="59">IF(D91=AR91,3,0)</f>
        <v>0</v>
      </c>
      <c r="CG91" s="16">
        <f t="shared" ref="CG91:CG98" si="60">IF(E91=AS91,4,0)</f>
        <v>0</v>
      </c>
      <c r="CH91" s="16">
        <f t="shared" ref="CH91:CH98" si="61">IF(F91=AT91,1,0)</f>
        <v>0</v>
      </c>
    </row>
    <row r="92" spans="1:86" ht="12.75" thickBot="1" x14ac:dyDescent="0.25">
      <c r="A92" s="79"/>
      <c r="B92" s="7" t="s">
        <v>132</v>
      </c>
      <c r="D92" s="9">
        <f t="shared" si="32"/>
        <v>590000</v>
      </c>
      <c r="E92" s="9">
        <f t="shared" si="32"/>
        <v>180000</v>
      </c>
      <c r="F92" s="9">
        <f t="shared" si="32"/>
        <v>0</v>
      </c>
      <c r="H92" s="13">
        <v>1151000</v>
      </c>
      <c r="I92" s="13">
        <v>1151000</v>
      </c>
      <c r="J92" s="14">
        <v>35000</v>
      </c>
      <c r="L92" s="13">
        <v>1725500</v>
      </c>
      <c r="M92" s="14">
        <v>485000</v>
      </c>
      <c r="N92" s="14">
        <v>143875</v>
      </c>
      <c r="P92" s="13">
        <v>680000</v>
      </c>
      <c r="Q92" s="13">
        <v>680000</v>
      </c>
      <c r="R92" s="14">
        <v>21800</v>
      </c>
      <c r="T92" s="13">
        <v>690000</v>
      </c>
      <c r="U92" s="14">
        <v>300000</v>
      </c>
      <c r="V92" s="14">
        <v>30000</v>
      </c>
      <c r="X92" s="13">
        <v>766767</v>
      </c>
      <c r="Y92" s="14">
        <v>465048</v>
      </c>
      <c r="Z92" s="14">
        <v>38754</v>
      </c>
      <c r="AB92" s="13">
        <v>949883</v>
      </c>
      <c r="AC92" s="14">
        <v>180000</v>
      </c>
      <c r="AD92" s="14">
        <v>25200</v>
      </c>
      <c r="AF92" s="13">
        <v>590000</v>
      </c>
      <c r="AG92" s="14">
        <v>199000</v>
      </c>
      <c r="AH92" s="14">
        <v>18700</v>
      </c>
      <c r="AJ92" s="13">
        <v>950000</v>
      </c>
      <c r="AK92" s="14">
        <v>285000</v>
      </c>
      <c r="AL92" s="14">
        <v>1000</v>
      </c>
      <c r="AN92" s="13">
        <v>800000</v>
      </c>
      <c r="AO92" s="14">
        <v>240000</v>
      </c>
      <c r="AP92" s="14">
        <v>0</v>
      </c>
      <c r="AR92" s="13">
        <v>1300000</v>
      </c>
      <c r="AS92" s="14">
        <v>1600000</v>
      </c>
      <c r="AT92" s="14">
        <v>45000</v>
      </c>
      <c r="AV92" s="16">
        <f t="shared" si="33"/>
        <v>0</v>
      </c>
      <c r="AW92" s="16">
        <f t="shared" si="34"/>
        <v>0</v>
      </c>
      <c r="AX92" s="16">
        <f t="shared" si="35"/>
        <v>0</v>
      </c>
      <c r="AZ92" s="16">
        <f t="shared" si="36"/>
        <v>0</v>
      </c>
      <c r="BA92" s="16">
        <f t="shared" si="37"/>
        <v>0</v>
      </c>
      <c r="BB92" s="16">
        <f t="shared" si="38"/>
        <v>0</v>
      </c>
      <c r="BD92" s="16">
        <f t="shared" si="39"/>
        <v>0</v>
      </c>
      <c r="BE92" s="16">
        <f t="shared" si="40"/>
        <v>0</v>
      </c>
      <c r="BF92" s="16">
        <f t="shared" si="41"/>
        <v>0</v>
      </c>
      <c r="BH92" s="16">
        <f t="shared" si="42"/>
        <v>0</v>
      </c>
      <c r="BI92" s="16">
        <f t="shared" si="43"/>
        <v>0</v>
      </c>
      <c r="BJ92" s="16">
        <f t="shared" si="44"/>
        <v>0</v>
      </c>
      <c r="BL92" s="16">
        <f t="shared" si="45"/>
        <v>0</v>
      </c>
      <c r="BM92" s="16">
        <f t="shared" si="46"/>
        <v>0</v>
      </c>
      <c r="BN92" s="16">
        <f t="shared" ref="BN92:BN98" si="62">IF(F92=Z92,1,0)</f>
        <v>0</v>
      </c>
      <c r="BP92" s="16">
        <f t="shared" si="47"/>
        <v>0</v>
      </c>
      <c r="BQ92" s="16">
        <f t="shared" si="48"/>
        <v>4</v>
      </c>
      <c r="BR92" s="16">
        <f t="shared" si="49"/>
        <v>0</v>
      </c>
      <c r="BT92" s="16">
        <f t="shared" si="50"/>
        <v>3</v>
      </c>
      <c r="BU92" s="16">
        <f t="shared" si="51"/>
        <v>0</v>
      </c>
      <c r="BV92" s="16">
        <f t="shared" si="52"/>
        <v>0</v>
      </c>
      <c r="BX92" s="16">
        <f t="shared" si="53"/>
        <v>0</v>
      </c>
      <c r="BY92" s="16">
        <f t="shared" si="54"/>
        <v>0</v>
      </c>
      <c r="BZ92" s="16">
        <f t="shared" si="55"/>
        <v>0</v>
      </c>
      <c r="CB92" s="16">
        <f t="shared" si="56"/>
        <v>0</v>
      </c>
      <c r="CC92" s="16">
        <f t="shared" si="57"/>
        <v>0</v>
      </c>
      <c r="CD92" s="16">
        <f t="shared" si="58"/>
        <v>1</v>
      </c>
      <c r="CF92" s="16">
        <f t="shared" si="59"/>
        <v>0</v>
      </c>
      <c r="CG92" s="16">
        <f t="shared" si="60"/>
        <v>0</v>
      </c>
      <c r="CH92" s="16">
        <f t="shared" si="61"/>
        <v>0</v>
      </c>
    </row>
    <row r="93" spans="1:86" ht="12.75" thickBot="1" x14ac:dyDescent="0.25">
      <c r="A93" s="79"/>
      <c r="B93" s="7" t="s">
        <v>133</v>
      </c>
      <c r="D93" s="9">
        <f t="shared" si="32"/>
        <v>590000</v>
      </c>
      <c r="E93" s="9">
        <f t="shared" si="32"/>
        <v>180000</v>
      </c>
      <c r="F93" s="9">
        <f t="shared" si="32"/>
        <v>0</v>
      </c>
      <c r="H93" s="13">
        <v>1039000</v>
      </c>
      <c r="I93" s="13">
        <v>1039000</v>
      </c>
      <c r="J93" s="14">
        <v>35000</v>
      </c>
      <c r="L93" s="13">
        <v>1558500</v>
      </c>
      <c r="M93" s="14">
        <v>485000</v>
      </c>
      <c r="N93" s="14">
        <v>129875</v>
      </c>
      <c r="P93" s="13">
        <v>680000</v>
      </c>
      <c r="Q93" s="13">
        <v>680000</v>
      </c>
      <c r="R93" s="14">
        <v>21800</v>
      </c>
      <c r="T93" s="13">
        <v>640000</v>
      </c>
      <c r="U93" s="14">
        <v>300000</v>
      </c>
      <c r="V93" s="14">
        <v>30000</v>
      </c>
      <c r="X93" s="13">
        <v>599925</v>
      </c>
      <c r="Y93" s="14">
        <v>465048</v>
      </c>
      <c r="Z93" s="14">
        <v>38754</v>
      </c>
      <c r="AB93" s="13">
        <v>752387</v>
      </c>
      <c r="AC93" s="14">
        <v>180000</v>
      </c>
      <c r="AD93" s="14">
        <v>25200</v>
      </c>
      <c r="AF93" s="13">
        <v>590000</v>
      </c>
      <c r="AG93" s="14">
        <v>199000</v>
      </c>
      <c r="AH93" s="14">
        <v>18700</v>
      </c>
      <c r="AJ93" s="13">
        <v>950000</v>
      </c>
      <c r="AK93" s="14">
        <v>285000</v>
      </c>
      <c r="AL93" s="14">
        <v>1000</v>
      </c>
      <c r="AN93" s="13">
        <v>800000</v>
      </c>
      <c r="AO93" s="14">
        <v>240000</v>
      </c>
      <c r="AP93" s="14">
        <v>0</v>
      </c>
      <c r="AR93" s="13">
        <v>1200000</v>
      </c>
      <c r="AS93" s="14">
        <v>1500000</v>
      </c>
      <c r="AT93" s="14">
        <v>45000</v>
      </c>
      <c r="AV93" s="16">
        <f t="shared" si="33"/>
        <v>0</v>
      </c>
      <c r="AW93" s="16">
        <f t="shared" si="34"/>
        <v>0</v>
      </c>
      <c r="AX93" s="16">
        <f t="shared" si="35"/>
        <v>0</v>
      </c>
      <c r="AZ93" s="16">
        <f t="shared" si="36"/>
        <v>0</v>
      </c>
      <c r="BA93" s="16">
        <f t="shared" si="37"/>
        <v>0</v>
      </c>
      <c r="BB93" s="16">
        <f t="shared" si="38"/>
        <v>0</v>
      </c>
      <c r="BD93" s="16">
        <f t="shared" si="39"/>
        <v>0</v>
      </c>
      <c r="BE93" s="16">
        <f t="shared" si="40"/>
        <v>0</v>
      </c>
      <c r="BF93" s="16">
        <f t="shared" si="41"/>
        <v>0</v>
      </c>
      <c r="BH93" s="16">
        <f t="shared" si="42"/>
        <v>0</v>
      </c>
      <c r="BI93" s="16">
        <f t="shared" si="43"/>
        <v>0</v>
      </c>
      <c r="BJ93" s="16">
        <f t="shared" si="44"/>
        <v>0</v>
      </c>
      <c r="BL93" s="16">
        <f t="shared" si="45"/>
        <v>0</v>
      </c>
      <c r="BM93" s="16">
        <f t="shared" si="46"/>
        <v>0</v>
      </c>
      <c r="BN93" s="16">
        <f t="shared" si="62"/>
        <v>0</v>
      </c>
      <c r="BP93" s="16">
        <f t="shared" si="47"/>
        <v>0</v>
      </c>
      <c r="BQ93" s="16">
        <f t="shared" si="48"/>
        <v>4</v>
      </c>
      <c r="BR93" s="16">
        <f t="shared" si="49"/>
        <v>0</v>
      </c>
      <c r="BT93" s="16">
        <f t="shared" si="50"/>
        <v>3</v>
      </c>
      <c r="BU93" s="16">
        <f t="shared" si="51"/>
        <v>0</v>
      </c>
      <c r="BV93" s="16">
        <f t="shared" si="52"/>
        <v>0</v>
      </c>
      <c r="BX93" s="16">
        <f t="shared" si="53"/>
        <v>0</v>
      </c>
      <c r="BY93" s="16">
        <f t="shared" si="54"/>
        <v>0</v>
      </c>
      <c r="BZ93" s="16">
        <f t="shared" si="55"/>
        <v>0</v>
      </c>
      <c r="CB93" s="16">
        <f t="shared" si="56"/>
        <v>0</v>
      </c>
      <c r="CC93" s="16">
        <f t="shared" si="57"/>
        <v>0</v>
      </c>
      <c r="CD93" s="16">
        <f t="shared" si="58"/>
        <v>1</v>
      </c>
      <c r="CF93" s="16">
        <f t="shared" si="59"/>
        <v>0</v>
      </c>
      <c r="CG93" s="16">
        <f t="shared" si="60"/>
        <v>0</v>
      </c>
      <c r="CH93" s="16">
        <f t="shared" si="61"/>
        <v>0</v>
      </c>
    </row>
    <row r="94" spans="1:86" ht="12.75" thickBot="1" x14ac:dyDescent="0.25">
      <c r="A94" s="79"/>
      <c r="B94" s="7" t="s">
        <v>134</v>
      </c>
      <c r="D94" s="9">
        <f t="shared" si="32"/>
        <v>590000</v>
      </c>
      <c r="E94" s="9">
        <f t="shared" si="32"/>
        <v>180000</v>
      </c>
      <c r="F94" s="9">
        <f t="shared" si="32"/>
        <v>0</v>
      </c>
      <c r="H94" s="13">
        <v>1176000</v>
      </c>
      <c r="I94" s="13">
        <v>1176000</v>
      </c>
      <c r="J94" s="14">
        <v>35000</v>
      </c>
      <c r="L94" s="13">
        <v>1764000</v>
      </c>
      <c r="M94" s="14">
        <v>485000</v>
      </c>
      <c r="N94" s="14">
        <v>147000</v>
      </c>
      <c r="P94" s="13">
        <v>680000</v>
      </c>
      <c r="Q94" s="13">
        <v>680000</v>
      </c>
      <c r="R94" s="14">
        <v>21800</v>
      </c>
      <c r="T94" s="13">
        <v>930000</v>
      </c>
      <c r="U94" s="14">
        <v>300000</v>
      </c>
      <c r="V94" s="14">
        <v>30000</v>
      </c>
      <c r="X94" s="13">
        <v>941449</v>
      </c>
      <c r="Y94" s="14">
        <v>465048</v>
      </c>
      <c r="Z94" s="14">
        <v>38754</v>
      </c>
      <c r="AB94" s="13">
        <v>1019556</v>
      </c>
      <c r="AC94" s="14">
        <v>180000</v>
      </c>
      <c r="AD94" s="14">
        <v>25200</v>
      </c>
      <c r="AF94" s="13">
        <v>590000</v>
      </c>
      <c r="AG94" s="14">
        <v>199000</v>
      </c>
      <c r="AH94" s="14">
        <v>18700</v>
      </c>
      <c r="AJ94" s="13">
        <v>950000</v>
      </c>
      <c r="AK94" s="14">
        <v>285000</v>
      </c>
      <c r="AL94" s="14">
        <v>1000</v>
      </c>
      <c r="AN94" s="13">
        <v>800000</v>
      </c>
      <c r="AO94" s="14">
        <v>240000</v>
      </c>
      <c r="AP94" s="14">
        <v>0</v>
      </c>
      <c r="AR94" s="13">
        <v>1450000</v>
      </c>
      <c r="AS94" s="14">
        <v>1600000</v>
      </c>
      <c r="AT94" s="14">
        <v>45000</v>
      </c>
      <c r="AV94" s="16">
        <f t="shared" si="33"/>
        <v>0</v>
      </c>
      <c r="AW94" s="16">
        <f t="shared" si="34"/>
        <v>0</v>
      </c>
      <c r="AX94" s="16">
        <f t="shared" si="35"/>
        <v>0</v>
      </c>
      <c r="AZ94" s="16">
        <f t="shared" si="36"/>
        <v>0</v>
      </c>
      <c r="BA94" s="16">
        <f t="shared" si="37"/>
        <v>0</v>
      </c>
      <c r="BB94" s="16">
        <f t="shared" si="38"/>
        <v>0</v>
      </c>
      <c r="BD94" s="16">
        <f t="shared" si="39"/>
        <v>0</v>
      </c>
      <c r="BE94" s="16">
        <f t="shared" si="40"/>
        <v>0</v>
      </c>
      <c r="BF94" s="16">
        <f t="shared" si="41"/>
        <v>0</v>
      </c>
      <c r="BH94" s="16">
        <f t="shared" si="42"/>
        <v>0</v>
      </c>
      <c r="BI94" s="16">
        <f t="shared" si="43"/>
        <v>0</v>
      </c>
      <c r="BJ94" s="16">
        <f t="shared" si="44"/>
        <v>0</v>
      </c>
      <c r="BL94" s="16">
        <f t="shared" si="45"/>
        <v>0</v>
      </c>
      <c r="BM94" s="16">
        <f t="shared" si="46"/>
        <v>0</v>
      </c>
      <c r="BN94" s="16">
        <f t="shared" si="62"/>
        <v>0</v>
      </c>
      <c r="BP94" s="16">
        <f t="shared" si="47"/>
        <v>0</v>
      </c>
      <c r="BQ94" s="16">
        <f t="shared" si="48"/>
        <v>4</v>
      </c>
      <c r="BR94" s="16">
        <f t="shared" si="49"/>
        <v>0</v>
      </c>
      <c r="BT94" s="16">
        <f t="shared" si="50"/>
        <v>3</v>
      </c>
      <c r="BU94" s="16">
        <f t="shared" si="51"/>
        <v>0</v>
      </c>
      <c r="BV94" s="16">
        <f t="shared" si="52"/>
        <v>0</v>
      </c>
      <c r="BX94" s="16">
        <f t="shared" si="53"/>
        <v>0</v>
      </c>
      <c r="BY94" s="16">
        <f t="shared" si="54"/>
        <v>0</v>
      </c>
      <c r="BZ94" s="16">
        <f t="shared" si="55"/>
        <v>0</v>
      </c>
      <c r="CB94" s="16">
        <f t="shared" si="56"/>
        <v>0</v>
      </c>
      <c r="CC94" s="16">
        <f t="shared" si="57"/>
        <v>0</v>
      </c>
      <c r="CD94" s="16">
        <f t="shared" si="58"/>
        <v>1</v>
      </c>
      <c r="CF94" s="16">
        <f t="shared" si="59"/>
        <v>0</v>
      </c>
      <c r="CG94" s="16">
        <f t="shared" si="60"/>
        <v>0</v>
      </c>
      <c r="CH94" s="16">
        <f t="shared" si="61"/>
        <v>0</v>
      </c>
    </row>
    <row r="95" spans="1:86" ht="12.75" thickBot="1" x14ac:dyDescent="0.25">
      <c r="A95" s="79"/>
      <c r="B95" s="7" t="s">
        <v>135</v>
      </c>
      <c r="D95" s="9">
        <f t="shared" si="32"/>
        <v>503803</v>
      </c>
      <c r="E95" s="9">
        <f t="shared" si="32"/>
        <v>180000</v>
      </c>
      <c r="F95" s="9">
        <f t="shared" si="32"/>
        <v>0</v>
      </c>
      <c r="H95" s="13">
        <v>1250000</v>
      </c>
      <c r="I95" s="13">
        <v>1250000</v>
      </c>
      <c r="J95" s="14">
        <v>35000</v>
      </c>
      <c r="L95" s="13">
        <v>1875000</v>
      </c>
      <c r="M95" s="14">
        <v>485000</v>
      </c>
      <c r="N95" s="14">
        <v>156250</v>
      </c>
      <c r="P95" s="13">
        <v>680000</v>
      </c>
      <c r="Q95" s="13">
        <v>680000</v>
      </c>
      <c r="R95" s="14">
        <v>21800</v>
      </c>
      <c r="T95" s="13">
        <v>1020000</v>
      </c>
      <c r="U95" s="14">
        <v>300000</v>
      </c>
      <c r="V95" s="14">
        <v>30000</v>
      </c>
      <c r="X95" s="13">
        <v>503803</v>
      </c>
      <c r="Y95" s="14">
        <v>465048</v>
      </c>
      <c r="Z95" s="14">
        <v>38754</v>
      </c>
      <c r="AB95" s="13">
        <v>1019556</v>
      </c>
      <c r="AC95" s="14">
        <v>180000</v>
      </c>
      <c r="AD95" s="14">
        <v>25200</v>
      </c>
      <c r="AF95" s="13">
        <v>690000</v>
      </c>
      <c r="AG95" s="14">
        <v>199000</v>
      </c>
      <c r="AH95" s="14">
        <v>18700</v>
      </c>
      <c r="AJ95" s="13">
        <v>950000</v>
      </c>
      <c r="AK95" s="14">
        <v>285000</v>
      </c>
      <c r="AL95" s="14">
        <v>1000</v>
      </c>
      <c r="AN95" s="13">
        <v>800000</v>
      </c>
      <c r="AO95" s="14">
        <v>240000</v>
      </c>
      <c r="AP95" s="14">
        <v>0</v>
      </c>
      <c r="AR95" s="13">
        <v>1520000</v>
      </c>
      <c r="AS95" s="14">
        <v>1800000</v>
      </c>
      <c r="AT95" s="14">
        <v>45000</v>
      </c>
      <c r="AV95" s="16">
        <f t="shared" si="33"/>
        <v>0</v>
      </c>
      <c r="AW95" s="16">
        <f t="shared" si="34"/>
        <v>0</v>
      </c>
      <c r="AX95" s="16">
        <f t="shared" si="35"/>
        <v>0</v>
      </c>
      <c r="AZ95" s="16">
        <f t="shared" si="36"/>
        <v>0</v>
      </c>
      <c r="BA95" s="16">
        <f t="shared" si="37"/>
        <v>0</v>
      </c>
      <c r="BB95" s="16">
        <f t="shared" si="38"/>
        <v>0</v>
      </c>
      <c r="BD95" s="16">
        <f t="shared" si="39"/>
        <v>0</v>
      </c>
      <c r="BE95" s="16">
        <f t="shared" si="40"/>
        <v>0</v>
      </c>
      <c r="BF95" s="16">
        <f t="shared" si="41"/>
        <v>0</v>
      </c>
      <c r="BH95" s="16">
        <f t="shared" si="42"/>
        <v>0</v>
      </c>
      <c r="BI95" s="16">
        <f t="shared" si="43"/>
        <v>0</v>
      </c>
      <c r="BJ95" s="16">
        <f t="shared" si="44"/>
        <v>0</v>
      </c>
      <c r="BL95" s="16">
        <f t="shared" si="45"/>
        <v>3</v>
      </c>
      <c r="BM95" s="16">
        <f t="shared" si="46"/>
        <v>0</v>
      </c>
      <c r="BN95" s="16">
        <f t="shared" si="62"/>
        <v>0</v>
      </c>
      <c r="BP95" s="16">
        <f t="shared" si="47"/>
        <v>0</v>
      </c>
      <c r="BQ95" s="16">
        <f t="shared" si="48"/>
        <v>4</v>
      </c>
      <c r="BR95" s="16">
        <f t="shared" si="49"/>
        <v>0</v>
      </c>
      <c r="BT95" s="16">
        <f t="shared" si="50"/>
        <v>0</v>
      </c>
      <c r="BU95" s="16">
        <f t="shared" si="51"/>
        <v>0</v>
      </c>
      <c r="BV95" s="16">
        <f t="shared" si="52"/>
        <v>0</v>
      </c>
      <c r="BX95" s="16">
        <f t="shared" si="53"/>
        <v>0</v>
      </c>
      <c r="BY95" s="16">
        <f t="shared" si="54"/>
        <v>0</v>
      </c>
      <c r="BZ95" s="16">
        <f t="shared" si="55"/>
        <v>0</v>
      </c>
      <c r="CB95" s="16">
        <f t="shared" si="56"/>
        <v>0</v>
      </c>
      <c r="CC95" s="16">
        <f t="shared" si="57"/>
        <v>0</v>
      </c>
      <c r="CD95" s="16">
        <f t="shared" si="58"/>
        <v>1</v>
      </c>
      <c r="CF95" s="16">
        <f t="shared" si="59"/>
        <v>0</v>
      </c>
      <c r="CG95" s="16">
        <f t="shared" si="60"/>
        <v>0</v>
      </c>
      <c r="CH95" s="16">
        <f t="shared" si="61"/>
        <v>0</v>
      </c>
    </row>
    <row r="96" spans="1:86" ht="12.75" thickBot="1" x14ac:dyDescent="0.25">
      <c r="A96" s="79"/>
      <c r="B96" s="7" t="s">
        <v>136</v>
      </c>
      <c r="D96" s="9">
        <f t="shared" si="32"/>
        <v>545800</v>
      </c>
      <c r="E96" s="9">
        <f t="shared" si="32"/>
        <v>180000</v>
      </c>
      <c r="F96" s="9">
        <f t="shared" si="32"/>
        <v>0</v>
      </c>
      <c r="H96" s="13">
        <v>1245000</v>
      </c>
      <c r="I96" s="13">
        <v>1245000</v>
      </c>
      <c r="J96" s="14">
        <v>35000</v>
      </c>
      <c r="L96" s="13">
        <v>1867500</v>
      </c>
      <c r="M96" s="14">
        <v>485000</v>
      </c>
      <c r="N96" s="14">
        <v>155625</v>
      </c>
      <c r="P96" s="13">
        <v>545800</v>
      </c>
      <c r="Q96" s="13">
        <v>545800</v>
      </c>
      <c r="R96" s="14">
        <v>21800</v>
      </c>
      <c r="T96" s="13">
        <v>890000</v>
      </c>
      <c r="U96" s="14">
        <v>300000</v>
      </c>
      <c r="V96" s="14">
        <v>30000</v>
      </c>
      <c r="X96" s="13">
        <v>807214</v>
      </c>
      <c r="Y96" s="14">
        <v>465048</v>
      </c>
      <c r="Z96" s="14">
        <v>38754</v>
      </c>
      <c r="AB96" s="13">
        <v>1232060</v>
      </c>
      <c r="AC96" s="14">
        <v>180000</v>
      </c>
      <c r="AD96" s="14">
        <v>25200</v>
      </c>
      <c r="AF96" s="13">
        <v>690000</v>
      </c>
      <c r="AG96" s="14">
        <v>199000</v>
      </c>
      <c r="AH96" s="14">
        <v>18700</v>
      </c>
      <c r="AJ96" s="13">
        <v>950000</v>
      </c>
      <c r="AK96" s="14">
        <v>285000</v>
      </c>
      <c r="AL96" s="14">
        <v>1000</v>
      </c>
      <c r="AN96" s="13">
        <v>800000</v>
      </c>
      <c r="AO96" s="14">
        <v>240000</v>
      </c>
      <c r="AP96" s="14">
        <v>0</v>
      </c>
      <c r="AR96" s="13">
        <v>1420000</v>
      </c>
      <c r="AS96" s="14">
        <v>1600000</v>
      </c>
      <c r="AT96" s="14">
        <v>45000</v>
      </c>
      <c r="AV96" s="16">
        <f t="shared" si="33"/>
        <v>0</v>
      </c>
      <c r="AW96" s="16">
        <f t="shared" si="34"/>
        <v>0</v>
      </c>
      <c r="AX96" s="16">
        <f t="shared" si="35"/>
        <v>0</v>
      </c>
      <c r="AZ96" s="16">
        <f t="shared" si="36"/>
        <v>0</v>
      </c>
      <c r="BA96" s="16">
        <f t="shared" si="37"/>
        <v>0</v>
      </c>
      <c r="BB96" s="16">
        <f t="shared" si="38"/>
        <v>0</v>
      </c>
      <c r="BD96" s="16">
        <f t="shared" si="39"/>
        <v>3</v>
      </c>
      <c r="BE96" s="16">
        <f t="shared" si="40"/>
        <v>0</v>
      </c>
      <c r="BF96" s="16">
        <f t="shared" si="41"/>
        <v>0</v>
      </c>
      <c r="BH96" s="16">
        <f t="shared" si="42"/>
        <v>0</v>
      </c>
      <c r="BI96" s="16">
        <f t="shared" si="43"/>
        <v>0</v>
      </c>
      <c r="BJ96" s="16">
        <f t="shared" si="44"/>
        <v>0</v>
      </c>
      <c r="BL96" s="16">
        <f t="shared" si="45"/>
        <v>0</v>
      </c>
      <c r="BM96" s="16">
        <f t="shared" si="46"/>
        <v>0</v>
      </c>
      <c r="BN96" s="16">
        <f t="shared" si="62"/>
        <v>0</v>
      </c>
      <c r="BP96" s="16">
        <f t="shared" si="47"/>
        <v>0</v>
      </c>
      <c r="BQ96" s="16">
        <f t="shared" si="48"/>
        <v>4</v>
      </c>
      <c r="BR96" s="16">
        <f t="shared" si="49"/>
        <v>0</v>
      </c>
      <c r="BT96" s="16">
        <f t="shared" si="50"/>
        <v>0</v>
      </c>
      <c r="BU96" s="16">
        <f t="shared" si="51"/>
        <v>0</v>
      </c>
      <c r="BV96" s="16">
        <f t="shared" si="52"/>
        <v>0</v>
      </c>
      <c r="BX96" s="16">
        <f t="shared" si="53"/>
        <v>0</v>
      </c>
      <c r="BY96" s="16">
        <f t="shared" si="54"/>
        <v>0</v>
      </c>
      <c r="BZ96" s="16">
        <f t="shared" si="55"/>
        <v>0</v>
      </c>
      <c r="CB96" s="16">
        <f t="shared" si="56"/>
        <v>0</v>
      </c>
      <c r="CC96" s="16">
        <f t="shared" si="57"/>
        <v>0</v>
      </c>
      <c r="CD96" s="16">
        <f t="shared" si="58"/>
        <v>1</v>
      </c>
      <c r="CF96" s="16">
        <f t="shared" si="59"/>
        <v>0</v>
      </c>
      <c r="CG96" s="16">
        <f t="shared" si="60"/>
        <v>0</v>
      </c>
      <c r="CH96" s="16">
        <f t="shared" si="61"/>
        <v>0</v>
      </c>
    </row>
    <row r="97" spans="1:88" ht="17.25" customHeight="1" thickBot="1" x14ac:dyDescent="0.25">
      <c r="A97" s="10" t="s">
        <v>137</v>
      </c>
      <c r="B97" s="8" t="s">
        <v>138</v>
      </c>
      <c r="D97" s="9">
        <f t="shared" si="32"/>
        <v>420000</v>
      </c>
      <c r="E97" s="9">
        <f t="shared" si="32"/>
        <v>180000</v>
      </c>
      <c r="F97" s="9">
        <f t="shared" si="32"/>
        <v>0</v>
      </c>
      <c r="H97" s="13">
        <v>1285000</v>
      </c>
      <c r="I97" s="13">
        <v>1285000</v>
      </c>
      <c r="J97" s="14">
        <v>35000</v>
      </c>
      <c r="L97" s="13">
        <v>1927500</v>
      </c>
      <c r="M97" s="14">
        <v>485000</v>
      </c>
      <c r="N97" s="14">
        <v>160625</v>
      </c>
      <c r="P97" s="13">
        <v>420000</v>
      </c>
      <c r="Q97" s="13">
        <v>420000</v>
      </c>
      <c r="R97" s="14">
        <v>21800</v>
      </c>
      <c r="T97" s="13">
        <v>1030000</v>
      </c>
      <c r="U97" s="14">
        <v>300000</v>
      </c>
      <c r="V97" s="14">
        <v>30000</v>
      </c>
      <c r="X97" s="13">
        <v>1320000</v>
      </c>
      <c r="Y97" s="14">
        <v>465048</v>
      </c>
      <c r="Z97" s="14">
        <v>38754</v>
      </c>
      <c r="AB97" s="13">
        <v>1098000</v>
      </c>
      <c r="AC97" s="14">
        <v>180000</v>
      </c>
      <c r="AD97" s="14">
        <v>25200</v>
      </c>
      <c r="AF97" s="13">
        <v>690000</v>
      </c>
      <c r="AG97" s="14">
        <v>199000</v>
      </c>
      <c r="AH97" s="14">
        <v>18700</v>
      </c>
      <c r="AJ97" s="13">
        <v>1100000</v>
      </c>
      <c r="AK97" s="14">
        <v>350000</v>
      </c>
      <c r="AL97" s="14">
        <v>1000</v>
      </c>
      <c r="AN97" s="13">
        <v>1000000</v>
      </c>
      <c r="AO97" s="14">
        <v>500000</v>
      </c>
      <c r="AP97" s="14">
        <v>0</v>
      </c>
      <c r="AR97" s="13">
        <v>1800000</v>
      </c>
      <c r="AS97" s="14">
        <v>1950000</v>
      </c>
      <c r="AT97" s="14">
        <v>45000</v>
      </c>
      <c r="AV97" s="16">
        <f t="shared" si="33"/>
        <v>0</v>
      </c>
      <c r="AW97" s="16">
        <f t="shared" si="34"/>
        <v>0</v>
      </c>
      <c r="AX97" s="16">
        <f t="shared" si="35"/>
        <v>0</v>
      </c>
      <c r="AZ97" s="16">
        <f t="shared" si="36"/>
        <v>0</v>
      </c>
      <c r="BA97" s="16">
        <f t="shared" si="37"/>
        <v>0</v>
      </c>
      <c r="BB97" s="16">
        <f t="shared" si="38"/>
        <v>0</v>
      </c>
      <c r="BD97" s="16">
        <f t="shared" si="39"/>
        <v>3</v>
      </c>
      <c r="BE97" s="16">
        <f t="shared" si="40"/>
        <v>0</v>
      </c>
      <c r="BF97" s="16">
        <f t="shared" si="41"/>
        <v>0</v>
      </c>
      <c r="BH97" s="16">
        <f t="shared" si="42"/>
        <v>0</v>
      </c>
      <c r="BI97" s="16">
        <f t="shared" si="43"/>
        <v>0</v>
      </c>
      <c r="BJ97" s="16">
        <f t="shared" si="44"/>
        <v>0</v>
      </c>
      <c r="BL97" s="16">
        <f t="shared" si="45"/>
        <v>0</v>
      </c>
      <c r="BM97" s="16">
        <f t="shared" si="46"/>
        <v>0</v>
      </c>
      <c r="BN97" s="16">
        <f t="shared" si="62"/>
        <v>0</v>
      </c>
      <c r="BP97" s="16">
        <f t="shared" si="47"/>
        <v>0</v>
      </c>
      <c r="BQ97" s="16">
        <f t="shared" si="48"/>
        <v>4</v>
      </c>
      <c r="BR97" s="16">
        <f t="shared" si="49"/>
        <v>0</v>
      </c>
      <c r="BT97" s="16">
        <f t="shared" si="50"/>
        <v>0</v>
      </c>
      <c r="BU97" s="16">
        <f t="shared" si="51"/>
        <v>0</v>
      </c>
      <c r="BV97" s="16">
        <f t="shared" si="52"/>
        <v>0</v>
      </c>
      <c r="BX97" s="16">
        <f t="shared" si="53"/>
        <v>0</v>
      </c>
      <c r="BY97" s="16">
        <f t="shared" si="54"/>
        <v>0</v>
      </c>
      <c r="BZ97" s="16">
        <f t="shared" si="55"/>
        <v>0</v>
      </c>
      <c r="CB97" s="16">
        <f t="shared" si="56"/>
        <v>0</v>
      </c>
      <c r="CC97" s="16">
        <f t="shared" si="57"/>
        <v>0</v>
      </c>
      <c r="CD97" s="16">
        <f t="shared" si="58"/>
        <v>1</v>
      </c>
      <c r="CF97" s="16">
        <f t="shared" si="59"/>
        <v>0</v>
      </c>
      <c r="CG97" s="16">
        <f t="shared" si="60"/>
        <v>0</v>
      </c>
      <c r="CH97" s="16">
        <f t="shared" si="61"/>
        <v>0</v>
      </c>
    </row>
    <row r="98" spans="1:88" ht="12.75" thickBot="1" x14ac:dyDescent="0.25">
      <c r="A98" s="10" t="s">
        <v>139</v>
      </c>
      <c r="B98" s="8" t="s">
        <v>140</v>
      </c>
      <c r="D98" s="9">
        <f t="shared" si="32"/>
        <v>420000</v>
      </c>
      <c r="E98" s="9">
        <f t="shared" si="32"/>
        <v>180000</v>
      </c>
      <c r="F98" s="9">
        <f t="shared" si="32"/>
        <v>0</v>
      </c>
      <c r="H98" s="13">
        <v>3264000</v>
      </c>
      <c r="I98" s="13">
        <v>3264000</v>
      </c>
      <c r="J98" s="14">
        <v>35000</v>
      </c>
      <c r="L98" s="13">
        <v>4896000</v>
      </c>
      <c r="M98" s="14">
        <v>650000</v>
      </c>
      <c r="N98" s="14">
        <v>52000</v>
      </c>
      <c r="P98" s="13">
        <v>420000</v>
      </c>
      <c r="Q98" s="13">
        <v>420000</v>
      </c>
      <c r="R98" s="14">
        <v>21800</v>
      </c>
      <c r="T98" s="13">
        <v>2100000</v>
      </c>
      <c r="U98" s="14">
        <v>300000</v>
      </c>
      <c r="V98" s="14">
        <v>30000</v>
      </c>
      <c r="X98" s="13">
        <v>2120000</v>
      </c>
      <c r="Y98" s="14">
        <v>465048</v>
      </c>
      <c r="Z98" s="14">
        <v>38754</v>
      </c>
      <c r="AB98" s="13">
        <v>2848167</v>
      </c>
      <c r="AC98" s="14">
        <v>180000</v>
      </c>
      <c r="AD98" s="14">
        <v>25200</v>
      </c>
      <c r="AF98" s="13">
        <v>1100000</v>
      </c>
      <c r="AG98" s="14">
        <v>199000</v>
      </c>
      <c r="AH98" s="14">
        <v>18700</v>
      </c>
      <c r="AJ98" s="13">
        <v>2850000</v>
      </c>
      <c r="AK98" s="14">
        <v>350000</v>
      </c>
      <c r="AL98" s="14">
        <v>1000</v>
      </c>
      <c r="AN98" s="13">
        <v>1500000</v>
      </c>
      <c r="AO98" s="14">
        <v>500000</v>
      </c>
      <c r="AP98" s="14">
        <v>0</v>
      </c>
      <c r="AR98" s="13">
        <v>3200000</v>
      </c>
      <c r="AS98" s="14">
        <v>3800000</v>
      </c>
      <c r="AT98" s="14">
        <v>45000</v>
      </c>
      <c r="AV98" s="16">
        <f t="shared" si="33"/>
        <v>0</v>
      </c>
      <c r="AW98" s="16">
        <f t="shared" si="34"/>
        <v>0</v>
      </c>
      <c r="AX98" s="16">
        <f t="shared" si="35"/>
        <v>0</v>
      </c>
      <c r="AZ98" s="16">
        <f t="shared" si="36"/>
        <v>0</v>
      </c>
      <c r="BA98" s="16">
        <f t="shared" si="37"/>
        <v>0</v>
      </c>
      <c r="BB98" s="16">
        <f t="shared" si="38"/>
        <v>0</v>
      </c>
      <c r="BD98" s="16">
        <f t="shared" si="39"/>
        <v>3</v>
      </c>
      <c r="BE98" s="16">
        <f t="shared" si="40"/>
        <v>0</v>
      </c>
      <c r="BF98" s="16">
        <f t="shared" si="41"/>
        <v>0</v>
      </c>
      <c r="BH98" s="16">
        <f t="shared" si="42"/>
        <v>0</v>
      </c>
      <c r="BI98" s="16">
        <f t="shared" si="43"/>
        <v>0</v>
      </c>
      <c r="BJ98" s="16">
        <f t="shared" si="44"/>
        <v>0</v>
      </c>
      <c r="BL98" s="16">
        <f t="shared" si="45"/>
        <v>0</v>
      </c>
      <c r="BM98" s="16">
        <f t="shared" si="46"/>
        <v>0</v>
      </c>
      <c r="BN98" s="16">
        <f t="shared" si="62"/>
        <v>0</v>
      </c>
      <c r="BP98" s="16">
        <f t="shared" si="47"/>
        <v>0</v>
      </c>
      <c r="BQ98" s="16">
        <f t="shared" si="48"/>
        <v>4</v>
      </c>
      <c r="BR98" s="16">
        <f t="shared" si="49"/>
        <v>0</v>
      </c>
      <c r="BT98" s="16">
        <f t="shared" si="50"/>
        <v>0</v>
      </c>
      <c r="BU98" s="16">
        <f t="shared" si="51"/>
        <v>0</v>
      </c>
      <c r="BV98" s="16">
        <f t="shared" si="52"/>
        <v>0</v>
      </c>
      <c r="BX98" s="16">
        <f t="shared" si="53"/>
        <v>0</v>
      </c>
      <c r="BY98" s="16">
        <f t="shared" si="54"/>
        <v>0</v>
      </c>
      <c r="BZ98" s="16">
        <f t="shared" si="55"/>
        <v>0</v>
      </c>
      <c r="CB98" s="16">
        <f t="shared" si="56"/>
        <v>0</v>
      </c>
      <c r="CC98" s="16">
        <f t="shared" si="57"/>
        <v>0</v>
      </c>
      <c r="CD98" s="16">
        <f t="shared" si="58"/>
        <v>1</v>
      </c>
      <c r="CF98" s="16">
        <f t="shared" si="59"/>
        <v>0</v>
      </c>
      <c r="CG98" s="16">
        <f t="shared" si="60"/>
        <v>0</v>
      </c>
      <c r="CH98" s="16">
        <f t="shared" si="61"/>
        <v>0</v>
      </c>
    </row>
    <row r="99" spans="1:88" ht="12.75" thickBot="1" x14ac:dyDescent="0.25">
      <c r="AV99" s="17">
        <f>SUM(AV26:AV98)</f>
        <v>3</v>
      </c>
      <c r="AW99" s="17">
        <f>SUM(AW26:AW98)</f>
        <v>0</v>
      </c>
      <c r="AX99" s="17">
        <f>SUM(AX26:AX98)</f>
        <v>0</v>
      </c>
      <c r="AY99" s="34"/>
      <c r="AZ99" s="17">
        <f>SUM(AZ26:AZ98)</f>
        <v>0</v>
      </c>
      <c r="BA99" s="17">
        <f>SUM(BA26:BA98)</f>
        <v>0</v>
      </c>
      <c r="BB99" s="17">
        <f>SUM(BB26:BB98)</f>
        <v>0</v>
      </c>
      <c r="BC99" s="34"/>
      <c r="BD99" s="17">
        <f>SUM(BD26:BD98)</f>
        <v>117</v>
      </c>
      <c r="BE99" s="17">
        <f>SUM(BE26:BE98)</f>
        <v>0</v>
      </c>
      <c r="BF99" s="17">
        <f>SUM(BF26:BF98)</f>
        <v>0</v>
      </c>
      <c r="BG99" s="34"/>
      <c r="BH99" s="17">
        <f>SUM(BH26:BH98)</f>
        <v>9</v>
      </c>
      <c r="BI99" s="17">
        <f>SUM(BI26:BI98)</f>
        <v>0</v>
      </c>
      <c r="BJ99" s="17">
        <f>SUM(BJ26:BJ98)</f>
        <v>0</v>
      </c>
      <c r="BK99" s="34"/>
      <c r="BL99" s="17">
        <f>SUM(BL26:BL98)</f>
        <v>3</v>
      </c>
      <c r="BM99" s="17">
        <f>SUM(BM26:BM98)</f>
        <v>0</v>
      </c>
      <c r="BN99" s="17">
        <f>SUM(BN26:BN98)</f>
        <v>0</v>
      </c>
      <c r="BP99" s="17">
        <f>SUM(BP26:BP98)</f>
        <v>0</v>
      </c>
      <c r="BQ99" s="17">
        <f>SUM(BQ26:BQ98)</f>
        <v>292</v>
      </c>
      <c r="BR99" s="17">
        <f>SUM(BR26:BR98)</f>
        <v>0</v>
      </c>
      <c r="BS99" s="34"/>
      <c r="BT99" s="17">
        <f>SUM(BT26:BT98)</f>
        <v>72</v>
      </c>
      <c r="BU99" s="17">
        <f>SUM(BU26:BU98)</f>
        <v>0</v>
      </c>
      <c r="BV99" s="17">
        <f>SUM(BV26:BV98)</f>
        <v>0</v>
      </c>
      <c r="BW99" s="34"/>
      <c r="BX99" s="17">
        <f>SUM(BX26:BX98)</f>
        <v>3</v>
      </c>
      <c r="BY99" s="17">
        <f>SUM(BY26:BY98)</f>
        <v>0</v>
      </c>
      <c r="BZ99" s="17">
        <f>SUM(BZ26:BZ98)</f>
        <v>0</v>
      </c>
      <c r="CA99" s="34"/>
      <c r="CB99" s="17">
        <f>SUM(CB26:CB98)</f>
        <v>30</v>
      </c>
      <c r="CC99" s="17">
        <f>SUM(CC26:CC98)</f>
        <v>0</v>
      </c>
      <c r="CD99" s="17">
        <f>SUM(CD26:CD98)</f>
        <v>73</v>
      </c>
      <c r="CF99" s="17">
        <f>SUM(CF26:CF98)</f>
        <v>3</v>
      </c>
      <c r="CG99" s="17">
        <f>SUM(CG26:CG98)</f>
        <v>0</v>
      </c>
      <c r="CH99" s="17">
        <f>SUM(CH26:CH98)</f>
        <v>0</v>
      </c>
      <c r="CI99" s="34"/>
    </row>
    <row r="100" spans="1:88" ht="12.75" thickBot="1" x14ac:dyDescent="0.25"/>
    <row r="101" spans="1:88" ht="15" customHeight="1" thickBot="1" x14ac:dyDescent="0.25">
      <c r="Y101" s="80"/>
      <c r="Z101" s="80"/>
      <c r="AV101" s="76">
        <f>SUM(AV23,AV99,AW99,AX99)</f>
        <v>3</v>
      </c>
      <c r="AW101" s="77"/>
      <c r="AX101" s="78"/>
      <c r="AZ101" s="76">
        <f>SUM(AZ23,AZ99,BA99,BB99)</f>
        <v>0</v>
      </c>
      <c r="BA101" s="77"/>
      <c r="BB101" s="78"/>
      <c r="BD101" s="76">
        <f>SUM(BD23,BD99,BE99,BF99)</f>
        <v>117</v>
      </c>
      <c r="BE101" s="77"/>
      <c r="BF101" s="78"/>
      <c r="BH101" s="76">
        <f>SUM(BH23,BH99,BI99,BJ99)</f>
        <v>9</v>
      </c>
      <c r="BI101" s="77"/>
      <c r="BJ101" s="78"/>
      <c r="BL101" s="76">
        <f>SUM(BL23,BL99,BM99,BN99)</f>
        <v>3</v>
      </c>
      <c r="BM101" s="77"/>
      <c r="BN101" s="78"/>
      <c r="BP101" s="76">
        <f>SUM(BP23,BP99,BQ99,BR99)</f>
        <v>292</v>
      </c>
      <c r="BQ101" s="77"/>
      <c r="BR101" s="78"/>
      <c r="BT101" s="76">
        <f>SUM(BT23,BT99,BU99,BV99)</f>
        <v>77</v>
      </c>
      <c r="BU101" s="77"/>
      <c r="BV101" s="78"/>
      <c r="BX101" s="76">
        <f>SUM(BX23,BX99,BY99,BZ99)</f>
        <v>5</v>
      </c>
      <c r="BY101" s="77"/>
      <c r="BZ101" s="78"/>
      <c r="CB101" s="76">
        <f>SUM(CB23,CB99,CC99,CD99)</f>
        <v>111</v>
      </c>
      <c r="CC101" s="77"/>
      <c r="CD101" s="78"/>
      <c r="CF101" s="76">
        <f>SUM(CF23,CF99,CG99,CH99)</f>
        <v>4</v>
      </c>
      <c r="CG101" s="77"/>
      <c r="CH101" s="78"/>
      <c r="CJ101" s="37"/>
    </row>
  </sheetData>
  <sheetProtection algorithmName="SHA-512" hashValue="XmbyU/GuBozQP61y1tvESRUXYGYAA8aoc8CyRgfS6BLhK32Rx8YYf6jncc0VsT1z9vO1uKnBbUKHcCcP5xV6ew==" saltValue="EnbSKdhGZct1Otkh/4zXrw==" spinCount="100000" sheet="1" objects="1" scenarios="1" selectLockedCells="1" selectUnlockedCells="1"/>
  <mergeCells count="455">
    <mergeCell ref="A1:K2"/>
    <mergeCell ref="L1:BN2"/>
    <mergeCell ref="A4:B4"/>
    <mergeCell ref="D4:F5"/>
    <mergeCell ref="H4:J5"/>
    <mergeCell ref="L4:N5"/>
    <mergeCell ref="P4:R5"/>
    <mergeCell ref="T4:V5"/>
    <mergeCell ref="X4:Z5"/>
    <mergeCell ref="AB4:AD5"/>
    <mergeCell ref="CB4:CD5"/>
    <mergeCell ref="CF4:CH5"/>
    <mergeCell ref="A5:A6"/>
    <mergeCell ref="B5:B6"/>
    <mergeCell ref="D6:F6"/>
    <mergeCell ref="H6:J6"/>
    <mergeCell ref="L6:N6"/>
    <mergeCell ref="P6:R6"/>
    <mergeCell ref="T6:V6"/>
    <mergeCell ref="X6:Z6"/>
    <mergeCell ref="BD4:BF5"/>
    <mergeCell ref="BH4:BJ5"/>
    <mergeCell ref="BL4:BN5"/>
    <mergeCell ref="BP4:BR5"/>
    <mergeCell ref="BT4:BV5"/>
    <mergeCell ref="BX4:BZ5"/>
    <mergeCell ref="AF4:AH5"/>
    <mergeCell ref="AJ4:AL5"/>
    <mergeCell ref="AN4:AP5"/>
    <mergeCell ref="AR4:AT5"/>
    <mergeCell ref="AV4:AX5"/>
    <mergeCell ref="AZ4:BB5"/>
    <mergeCell ref="AV7:AX7"/>
    <mergeCell ref="BX6:BZ6"/>
    <mergeCell ref="CB6:CD6"/>
    <mergeCell ref="CF6:CH6"/>
    <mergeCell ref="A7:A22"/>
    <mergeCell ref="D7:F7"/>
    <mergeCell ref="H7:J7"/>
    <mergeCell ref="L7:N7"/>
    <mergeCell ref="P7:R7"/>
    <mergeCell ref="T7:V7"/>
    <mergeCell ref="X7:Z7"/>
    <mergeCell ref="AZ6:BB6"/>
    <mergeCell ref="BD6:BF6"/>
    <mergeCell ref="BH6:BJ6"/>
    <mergeCell ref="BL6:BN6"/>
    <mergeCell ref="BP6:BR6"/>
    <mergeCell ref="BT6:BV6"/>
    <mergeCell ref="AB6:AD6"/>
    <mergeCell ref="AF6:AH6"/>
    <mergeCell ref="AJ6:AL6"/>
    <mergeCell ref="AN6:AP6"/>
    <mergeCell ref="AR6:AT6"/>
    <mergeCell ref="AV6:AX6"/>
    <mergeCell ref="AR8:AT8"/>
    <mergeCell ref="AV8:AX8"/>
    <mergeCell ref="AZ8:BB8"/>
    <mergeCell ref="BX7:BZ7"/>
    <mergeCell ref="CB7:CD7"/>
    <mergeCell ref="CF7:CH7"/>
    <mergeCell ref="D8:F8"/>
    <mergeCell ref="H8:J8"/>
    <mergeCell ref="L8:N8"/>
    <mergeCell ref="P8:R8"/>
    <mergeCell ref="T8:V8"/>
    <mergeCell ref="X8:Z8"/>
    <mergeCell ref="AB8:AD8"/>
    <mergeCell ref="AZ7:BB7"/>
    <mergeCell ref="BD7:BF7"/>
    <mergeCell ref="BH7:BJ7"/>
    <mergeCell ref="BL7:BN7"/>
    <mergeCell ref="BP7:BR7"/>
    <mergeCell ref="BT7:BV7"/>
    <mergeCell ref="AB7:AD7"/>
    <mergeCell ref="AF7:AH7"/>
    <mergeCell ref="AJ7:AL7"/>
    <mergeCell ref="AN7:AP7"/>
    <mergeCell ref="AR7:AT7"/>
    <mergeCell ref="AN9:AP9"/>
    <mergeCell ref="AR9:AT9"/>
    <mergeCell ref="AV9:AX9"/>
    <mergeCell ref="AZ9:BB9"/>
    <mergeCell ref="BD9:BF9"/>
    <mergeCell ref="CB8:CD8"/>
    <mergeCell ref="CF8:CH8"/>
    <mergeCell ref="D9:F9"/>
    <mergeCell ref="H9:J9"/>
    <mergeCell ref="L9:N9"/>
    <mergeCell ref="P9:R9"/>
    <mergeCell ref="T9:V9"/>
    <mergeCell ref="X9:Z9"/>
    <mergeCell ref="AB9:AD9"/>
    <mergeCell ref="AF9:AH9"/>
    <mergeCell ref="BD8:BF8"/>
    <mergeCell ref="BH8:BJ8"/>
    <mergeCell ref="BL8:BN8"/>
    <mergeCell ref="BP8:BR8"/>
    <mergeCell ref="BT8:BV8"/>
    <mergeCell ref="BX8:BZ8"/>
    <mergeCell ref="AF8:AH8"/>
    <mergeCell ref="AJ8:AL8"/>
    <mergeCell ref="AN8:AP8"/>
    <mergeCell ref="CF10:CH10"/>
    <mergeCell ref="AN10:AP10"/>
    <mergeCell ref="AR10:AT10"/>
    <mergeCell ref="AV10:AX10"/>
    <mergeCell ref="AZ10:BB10"/>
    <mergeCell ref="BD10:BF10"/>
    <mergeCell ref="BH10:BJ10"/>
    <mergeCell ref="CF9:CH9"/>
    <mergeCell ref="D10:F10"/>
    <mergeCell ref="H10:J10"/>
    <mergeCell ref="L10:N10"/>
    <mergeCell ref="P10:R10"/>
    <mergeCell ref="T10:V10"/>
    <mergeCell ref="X10:Z10"/>
    <mergeCell ref="AB10:AD10"/>
    <mergeCell ref="AF10:AH10"/>
    <mergeCell ref="AJ10:AL10"/>
    <mergeCell ref="BH9:BJ9"/>
    <mergeCell ref="BL9:BN9"/>
    <mergeCell ref="BP9:BR9"/>
    <mergeCell ref="BT9:BV9"/>
    <mergeCell ref="BX9:BZ9"/>
    <mergeCell ref="CB9:CD9"/>
    <mergeCell ref="AJ9:AL9"/>
    <mergeCell ref="L11:N11"/>
    <mergeCell ref="P11:R11"/>
    <mergeCell ref="T11:V11"/>
    <mergeCell ref="X11:Z11"/>
    <mergeCell ref="BL10:BN10"/>
    <mergeCell ref="BP10:BR10"/>
    <mergeCell ref="BT10:BV10"/>
    <mergeCell ref="BX10:BZ10"/>
    <mergeCell ref="CB10:CD10"/>
    <mergeCell ref="BX11:BZ11"/>
    <mergeCell ref="CB11:CD11"/>
    <mergeCell ref="CF11:CH11"/>
    <mergeCell ref="D12:F12"/>
    <mergeCell ref="H12:J12"/>
    <mergeCell ref="L12:N12"/>
    <mergeCell ref="P12:R12"/>
    <mergeCell ref="T12:V12"/>
    <mergeCell ref="X12:Z12"/>
    <mergeCell ref="AB12:AD12"/>
    <mergeCell ref="AZ11:BB11"/>
    <mergeCell ref="BD11:BF11"/>
    <mergeCell ref="BH11:BJ11"/>
    <mergeCell ref="BL11:BN11"/>
    <mergeCell ref="BP11:BR11"/>
    <mergeCell ref="BT11:BV11"/>
    <mergeCell ref="AB11:AD11"/>
    <mergeCell ref="AF11:AH11"/>
    <mergeCell ref="AJ11:AL11"/>
    <mergeCell ref="AN11:AP11"/>
    <mergeCell ref="AR11:AT11"/>
    <mergeCell ref="AV11:AX11"/>
    <mergeCell ref="D11:F11"/>
    <mergeCell ref="H11:J11"/>
    <mergeCell ref="CB12:CD12"/>
    <mergeCell ref="CF12:CH12"/>
    <mergeCell ref="D13:F13"/>
    <mergeCell ref="H13:J13"/>
    <mergeCell ref="L13:N13"/>
    <mergeCell ref="P13:R13"/>
    <mergeCell ref="T13:V13"/>
    <mergeCell ref="X13:Z13"/>
    <mergeCell ref="AB13:AD13"/>
    <mergeCell ref="AF13:AH13"/>
    <mergeCell ref="BD12:BF12"/>
    <mergeCell ref="BH12:BJ12"/>
    <mergeCell ref="BL12:BN12"/>
    <mergeCell ref="BP12:BR12"/>
    <mergeCell ref="BT12:BV12"/>
    <mergeCell ref="BX12:BZ12"/>
    <mergeCell ref="AF12:AH12"/>
    <mergeCell ref="AJ12:AL12"/>
    <mergeCell ref="AN12:AP12"/>
    <mergeCell ref="AR12:AT12"/>
    <mergeCell ref="AV12:AX12"/>
    <mergeCell ref="AZ12:BB12"/>
    <mergeCell ref="CF13:CH13"/>
    <mergeCell ref="D14:F14"/>
    <mergeCell ref="H14:J14"/>
    <mergeCell ref="L14:N14"/>
    <mergeCell ref="P14:R14"/>
    <mergeCell ref="T14:V14"/>
    <mergeCell ref="X14:Z14"/>
    <mergeCell ref="AB14:AD14"/>
    <mergeCell ref="AF14:AH14"/>
    <mergeCell ref="AJ14:AL14"/>
    <mergeCell ref="BH13:BJ13"/>
    <mergeCell ref="BL13:BN13"/>
    <mergeCell ref="BP13:BR13"/>
    <mergeCell ref="BT13:BV13"/>
    <mergeCell ref="BX13:BZ13"/>
    <mergeCell ref="CB13:CD13"/>
    <mergeCell ref="AJ13:AL13"/>
    <mergeCell ref="AN13:AP13"/>
    <mergeCell ref="AR13:AT13"/>
    <mergeCell ref="AV13:AX13"/>
    <mergeCell ref="AZ13:BB13"/>
    <mergeCell ref="BD13:BF13"/>
    <mergeCell ref="BT14:BV14"/>
    <mergeCell ref="BX14:BZ14"/>
    <mergeCell ref="CB14:CD14"/>
    <mergeCell ref="CF14:CH14"/>
    <mergeCell ref="AN14:AP14"/>
    <mergeCell ref="AR14:AT14"/>
    <mergeCell ref="AV14:AX14"/>
    <mergeCell ref="AZ14:BB14"/>
    <mergeCell ref="BD14:BF14"/>
    <mergeCell ref="BH14:BJ14"/>
    <mergeCell ref="AV15:AX15"/>
    <mergeCell ref="D15:F15"/>
    <mergeCell ref="H15:J15"/>
    <mergeCell ref="L15:N15"/>
    <mergeCell ref="P15:R15"/>
    <mergeCell ref="T15:V15"/>
    <mergeCell ref="X15:Z15"/>
    <mergeCell ref="BL14:BN14"/>
    <mergeCell ref="BP14:BR14"/>
    <mergeCell ref="AR16:AT16"/>
    <mergeCell ref="AV16:AX16"/>
    <mergeCell ref="AZ16:BB16"/>
    <mergeCell ref="BX15:BZ15"/>
    <mergeCell ref="CB15:CD15"/>
    <mergeCell ref="CF15:CH15"/>
    <mergeCell ref="D16:F16"/>
    <mergeCell ref="H16:J16"/>
    <mergeCell ref="L16:N16"/>
    <mergeCell ref="P16:R16"/>
    <mergeCell ref="T16:V16"/>
    <mergeCell ref="X16:Z16"/>
    <mergeCell ref="AB16:AD16"/>
    <mergeCell ref="AZ15:BB15"/>
    <mergeCell ref="BD15:BF15"/>
    <mergeCell ref="BH15:BJ15"/>
    <mergeCell ref="BL15:BN15"/>
    <mergeCell ref="BP15:BR15"/>
    <mergeCell ref="BT15:BV15"/>
    <mergeCell ref="AB15:AD15"/>
    <mergeCell ref="AF15:AH15"/>
    <mergeCell ref="AJ15:AL15"/>
    <mergeCell ref="AN15:AP15"/>
    <mergeCell ref="AR15:AT15"/>
    <mergeCell ref="AN17:AP17"/>
    <mergeCell ref="AR17:AT17"/>
    <mergeCell ref="AV17:AX17"/>
    <mergeCell ref="AZ17:BB17"/>
    <mergeCell ref="BD17:BF17"/>
    <mergeCell ref="CB16:CD16"/>
    <mergeCell ref="CF16:CH16"/>
    <mergeCell ref="D17:F17"/>
    <mergeCell ref="H17:J17"/>
    <mergeCell ref="L17:N17"/>
    <mergeCell ref="P17:R17"/>
    <mergeCell ref="T17:V17"/>
    <mergeCell ref="X17:Z17"/>
    <mergeCell ref="AB17:AD17"/>
    <mergeCell ref="AF17:AH17"/>
    <mergeCell ref="BD16:BF16"/>
    <mergeCell ref="BH16:BJ16"/>
    <mergeCell ref="BL16:BN16"/>
    <mergeCell ref="BP16:BR16"/>
    <mergeCell ref="BT16:BV16"/>
    <mergeCell ref="BX16:BZ16"/>
    <mergeCell ref="AF16:AH16"/>
    <mergeCell ref="AJ16:AL16"/>
    <mergeCell ref="AN16:AP16"/>
    <mergeCell ref="CF18:CH18"/>
    <mergeCell ref="AN18:AP18"/>
    <mergeCell ref="AR18:AT18"/>
    <mergeCell ref="AV18:AX18"/>
    <mergeCell ref="AZ18:BB18"/>
    <mergeCell ref="BD18:BF18"/>
    <mergeCell ref="BH18:BJ18"/>
    <mergeCell ref="CF17:CH17"/>
    <mergeCell ref="D18:F18"/>
    <mergeCell ref="H18:J18"/>
    <mergeCell ref="L18:N18"/>
    <mergeCell ref="P18:R18"/>
    <mergeCell ref="T18:V18"/>
    <mergeCell ref="X18:Z18"/>
    <mergeCell ref="AB18:AD18"/>
    <mergeCell ref="AF18:AH18"/>
    <mergeCell ref="AJ18:AL18"/>
    <mergeCell ref="BH17:BJ17"/>
    <mergeCell ref="BL17:BN17"/>
    <mergeCell ref="BP17:BR17"/>
    <mergeCell ref="BT17:BV17"/>
    <mergeCell ref="BX17:BZ17"/>
    <mergeCell ref="CB17:CD17"/>
    <mergeCell ref="AJ17:AL17"/>
    <mergeCell ref="L19:N19"/>
    <mergeCell ref="P19:R19"/>
    <mergeCell ref="T19:V19"/>
    <mergeCell ref="X19:Z19"/>
    <mergeCell ref="BL18:BN18"/>
    <mergeCell ref="BP18:BR18"/>
    <mergeCell ref="BT18:BV18"/>
    <mergeCell ref="BX18:BZ18"/>
    <mergeCell ref="CB18:CD18"/>
    <mergeCell ref="BX19:BZ19"/>
    <mergeCell ref="CB19:CD19"/>
    <mergeCell ref="CF19:CH19"/>
    <mergeCell ref="D20:F20"/>
    <mergeCell ref="H20:J20"/>
    <mergeCell ref="L20:N20"/>
    <mergeCell ref="P20:R20"/>
    <mergeCell ref="T20:V20"/>
    <mergeCell ref="X20:Z20"/>
    <mergeCell ref="AB20:AD20"/>
    <mergeCell ref="AZ19:BB19"/>
    <mergeCell ref="BD19:BF19"/>
    <mergeCell ref="BH19:BJ19"/>
    <mergeCell ref="BL19:BN19"/>
    <mergeCell ref="BP19:BR19"/>
    <mergeCell ref="BT19:BV19"/>
    <mergeCell ref="AB19:AD19"/>
    <mergeCell ref="AF19:AH19"/>
    <mergeCell ref="AJ19:AL19"/>
    <mergeCell ref="AN19:AP19"/>
    <mergeCell ref="AR19:AT19"/>
    <mergeCell ref="AV19:AX19"/>
    <mergeCell ref="D19:F19"/>
    <mergeCell ref="H19:J19"/>
    <mergeCell ref="CB20:CD20"/>
    <mergeCell ref="CF20:CH20"/>
    <mergeCell ref="D21:F21"/>
    <mergeCell ref="H21:J21"/>
    <mergeCell ref="L21:N21"/>
    <mergeCell ref="P21:R21"/>
    <mergeCell ref="T21:V21"/>
    <mergeCell ref="X21:Z21"/>
    <mergeCell ref="AB21:AD21"/>
    <mergeCell ref="AF21:AH21"/>
    <mergeCell ref="BD20:BF20"/>
    <mergeCell ref="BH20:BJ20"/>
    <mergeCell ref="BL20:BN20"/>
    <mergeCell ref="BP20:BR20"/>
    <mergeCell ref="BT20:BV20"/>
    <mergeCell ref="BX20:BZ20"/>
    <mergeCell ref="AF20:AH20"/>
    <mergeCell ref="AJ20:AL20"/>
    <mergeCell ref="AN20:AP20"/>
    <mergeCell ref="AR20:AT20"/>
    <mergeCell ref="AV20:AX20"/>
    <mergeCell ref="AZ20:BB20"/>
    <mergeCell ref="CF21:CH21"/>
    <mergeCell ref="D22:F22"/>
    <mergeCell ref="H22:J22"/>
    <mergeCell ref="L22:N22"/>
    <mergeCell ref="P22:R22"/>
    <mergeCell ref="T22:V22"/>
    <mergeCell ref="X22:Z22"/>
    <mergeCell ref="AB22:AD22"/>
    <mergeCell ref="AF22:AH22"/>
    <mergeCell ref="AJ22:AL22"/>
    <mergeCell ref="BH21:BJ21"/>
    <mergeCell ref="BL21:BN21"/>
    <mergeCell ref="BP21:BR21"/>
    <mergeCell ref="BT21:BV21"/>
    <mergeCell ref="BX21:BZ21"/>
    <mergeCell ref="CB21:CD21"/>
    <mergeCell ref="AJ21:AL21"/>
    <mergeCell ref="AN21:AP21"/>
    <mergeCell ref="AR21:AT21"/>
    <mergeCell ref="AV21:AX21"/>
    <mergeCell ref="AZ21:BB21"/>
    <mergeCell ref="BD21:BF21"/>
    <mergeCell ref="BL22:BN22"/>
    <mergeCell ref="BP22:BR22"/>
    <mergeCell ref="BT22:BV22"/>
    <mergeCell ref="BX22:BZ22"/>
    <mergeCell ref="CB22:CD22"/>
    <mergeCell ref="CF22:CH22"/>
    <mergeCell ref="AN22:AP22"/>
    <mergeCell ref="AR22:AT22"/>
    <mergeCell ref="AV22:AX22"/>
    <mergeCell ref="AZ22:BB22"/>
    <mergeCell ref="BD22:BF22"/>
    <mergeCell ref="BH22:BJ22"/>
    <mergeCell ref="CF23:CH23"/>
    <mergeCell ref="A24:A25"/>
    <mergeCell ref="B24:B25"/>
    <mergeCell ref="D24:F25"/>
    <mergeCell ref="H24:H25"/>
    <mergeCell ref="I24:I25"/>
    <mergeCell ref="J24:J25"/>
    <mergeCell ref="AV23:AX23"/>
    <mergeCell ref="AZ23:BB23"/>
    <mergeCell ref="BD23:BF23"/>
    <mergeCell ref="BH23:BJ23"/>
    <mergeCell ref="BL23:BN23"/>
    <mergeCell ref="BP23:BR23"/>
    <mergeCell ref="L24:L25"/>
    <mergeCell ref="M24:M25"/>
    <mergeCell ref="N24:N25"/>
    <mergeCell ref="P24:P25"/>
    <mergeCell ref="Q24:Q25"/>
    <mergeCell ref="R24:R25"/>
    <mergeCell ref="BT23:BV23"/>
    <mergeCell ref="BX23:BZ23"/>
    <mergeCell ref="CB23:CD23"/>
    <mergeCell ref="AB24:AB25"/>
    <mergeCell ref="AC24:AC25"/>
    <mergeCell ref="AD24:AD25"/>
    <mergeCell ref="AF24:AF25"/>
    <mergeCell ref="AG24:AG25"/>
    <mergeCell ref="AH24:AH25"/>
    <mergeCell ref="T24:T25"/>
    <mergeCell ref="U24:U25"/>
    <mergeCell ref="V24:V25"/>
    <mergeCell ref="X24:X25"/>
    <mergeCell ref="Y24:Y25"/>
    <mergeCell ref="Z24:Z25"/>
    <mergeCell ref="CF24:CH25"/>
    <mergeCell ref="A26:A39"/>
    <mergeCell ref="A40:A56"/>
    <mergeCell ref="A57:A68"/>
    <mergeCell ref="A69:A71"/>
    <mergeCell ref="A72:A80"/>
    <mergeCell ref="BH24:BJ25"/>
    <mergeCell ref="BL24:BN25"/>
    <mergeCell ref="BP24:BR25"/>
    <mergeCell ref="BT24:BV25"/>
    <mergeCell ref="BX24:BZ25"/>
    <mergeCell ref="CB24:CD25"/>
    <mergeCell ref="AR24:AR25"/>
    <mergeCell ref="AS24:AS25"/>
    <mergeCell ref="AT24:AT25"/>
    <mergeCell ref="AV24:AX25"/>
    <mergeCell ref="AZ24:BB25"/>
    <mergeCell ref="BD24:BF25"/>
    <mergeCell ref="AJ24:AJ25"/>
    <mergeCell ref="AK24:AK25"/>
    <mergeCell ref="AL24:AL25"/>
    <mergeCell ref="AN24:AN25"/>
    <mergeCell ref="AO24:AO25"/>
    <mergeCell ref="AP24:AP25"/>
    <mergeCell ref="CF101:CH101"/>
    <mergeCell ref="BH101:BJ101"/>
    <mergeCell ref="BL101:BN101"/>
    <mergeCell ref="BP101:BR101"/>
    <mergeCell ref="BT101:BV101"/>
    <mergeCell ref="BX101:BZ101"/>
    <mergeCell ref="CB101:CD101"/>
    <mergeCell ref="A81:A90"/>
    <mergeCell ref="A91:A96"/>
    <mergeCell ref="Y101:Z101"/>
    <mergeCell ref="AV101:AX101"/>
    <mergeCell ref="AZ101:BB101"/>
    <mergeCell ref="BD101:BF101"/>
  </mergeCells>
  <conditionalFormatting sqref="AV101:AX101 AZ101:BB101 BD101:BF101 BH101:BJ101 BL101:BN101 BP101:BR101 BT101:BV101 BX101:BZ101 CB101:CD101 CF101:CH101">
    <cfRule type="colorScale" priority="2">
      <colorScale>
        <cfvo type="min"/>
        <cfvo type="percentile" val="50"/>
        <cfvo type="max"/>
        <color rgb="FF63BE7B"/>
        <color rgb="FFFFEB84"/>
        <color rgb="FFF8696B"/>
      </colorScale>
    </cfRule>
  </conditionalFormatting>
  <conditionalFormatting sqref="CF101:CH101 CB101:CD101 BX101:BZ101 BT101:BV101 BP101:BR101 BL101:BN101 BH101:BJ101 BD101:BF101 AV101:AX101 AZ101:BB101">
    <cfRule type="colorScale" priority="1">
      <colorScale>
        <cfvo type="min"/>
        <cfvo type="percentile" val="50"/>
        <cfvo type="max"/>
        <color rgb="FFF8696B"/>
        <color rgb="FFFFEB84"/>
        <color rgb="FF63BE7B"/>
      </colorScale>
    </cfRule>
  </conditionalFormatting>
  <pageMargins left="0.7" right="0.7" top="0.75" bottom="0.75" header="0.3" footer="0.3"/>
  <pageSetup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D5F3C-E4B4-4526-A458-4C2A67F57511}">
  <dimension ref="A1:D12"/>
  <sheetViews>
    <sheetView view="pageBreakPreview" zoomScaleNormal="100" zoomScaleSheetLayoutView="100" workbookViewId="0">
      <selection activeCell="J14" sqref="J14"/>
    </sheetView>
  </sheetViews>
  <sheetFormatPr baseColWidth="10" defaultRowHeight="15" x14ac:dyDescent="0.25"/>
  <cols>
    <col min="1" max="1" width="6.28515625" bestFit="1" customWidth="1"/>
    <col min="2" max="2" width="34.28515625" bestFit="1" customWidth="1"/>
    <col min="3" max="3" width="18" bestFit="1" customWidth="1"/>
    <col min="4" max="4" width="15.85546875" bestFit="1" customWidth="1"/>
  </cols>
  <sheetData>
    <row r="1" spans="1:4" ht="30" x14ac:dyDescent="0.25">
      <c r="A1" s="38" t="s">
        <v>0</v>
      </c>
      <c r="B1" s="38" t="s">
        <v>10</v>
      </c>
      <c r="C1" s="39" t="s">
        <v>535</v>
      </c>
      <c r="D1" s="39" t="s">
        <v>536</v>
      </c>
    </row>
    <row r="2" spans="1:4" x14ac:dyDescent="0.25">
      <c r="A2" s="42">
        <v>1</v>
      </c>
      <c r="B2" s="41" t="str">
        <f>'RECEPCIÓN PROPUESTAS'!C5</f>
        <v>Turismo y Transporte 1A S.A.S</v>
      </c>
      <c r="C2" s="40">
        <f>SUM('PROPUESTAS ECONOMICA (2)'!AV23:AX23,'PROPUESTAS ECONOMICA (2)'!AV99,'PROPUESTAS ECONOMICA (2)'!AW99,'PROPUESTAS ECONOMICA (2)'!AX99)</f>
        <v>3</v>
      </c>
      <c r="D2" s="40">
        <v>9</v>
      </c>
    </row>
    <row r="3" spans="1:4" x14ac:dyDescent="0.25">
      <c r="A3" s="42">
        <v>2</v>
      </c>
      <c r="B3" s="41" t="str">
        <f>'RECEPCIÓN PROPUESTAS'!C6</f>
        <v>Ingetrans S.A.S</v>
      </c>
      <c r="C3" s="40">
        <f>SUM('PROPUESTAS ECONOMICA (2)'!AZ23:BB23,'PROPUESTAS ECONOMICA (2)'!AZ99,'PROPUESTAS ECONOMICA (2)'!BA99,'PROPUESTAS ECONOMICA (2)'!BB99)</f>
        <v>0</v>
      </c>
      <c r="D3" s="40">
        <v>10</v>
      </c>
    </row>
    <row r="4" spans="1:4" ht="29.25" x14ac:dyDescent="0.25">
      <c r="A4" s="42">
        <v>3</v>
      </c>
      <c r="B4" s="41" t="str">
        <f>'RECEPCIÓN PROPUESTAS'!C7</f>
        <v>Transportes Especiales A&amp;S S.A.S
TRANES S.A.S</v>
      </c>
      <c r="C4" s="40">
        <f>SUM('PROPUESTAS ECONOMICA (2)'!BD23:BF23,'PROPUESTAS ECONOMICA (2)'!BD99,'PROPUESTAS ECONOMICA (2)'!BE99,'PROPUESTAS ECONOMICA (2)'!BF99)</f>
        <v>117</v>
      </c>
      <c r="D4" s="40">
        <v>2</v>
      </c>
    </row>
    <row r="5" spans="1:4" x14ac:dyDescent="0.25">
      <c r="A5" s="42">
        <v>4</v>
      </c>
      <c r="B5" s="41" t="str">
        <f>'RECEPCIÓN PROPUESTAS'!C8</f>
        <v>Transportes Superior S.A.S.</v>
      </c>
      <c r="C5" s="40">
        <f>SUM('PROPUESTAS ECONOMICA (2)'!BH23:BJ23,'PROPUESTAS ECONOMICA (2)'!BH99,'PROPUESTAS ECONOMICA (2)'!BI99,'PROPUESTAS ECONOMICA (2)'!BJ99)</f>
        <v>9</v>
      </c>
      <c r="D5" s="40">
        <v>5</v>
      </c>
    </row>
    <row r="6" spans="1:4" x14ac:dyDescent="0.25">
      <c r="A6" s="42">
        <v>5</v>
      </c>
      <c r="B6" s="41" t="str">
        <f>'RECEPCIÓN PROPUESTAS'!C9</f>
        <v>Emprestur S.A.S</v>
      </c>
      <c r="C6" s="40">
        <f>SUM('PROPUESTAS ECONOMICA (2)'!BL23:BN23,'PROPUESTAS ECONOMICA (2)'!BL99,'PROPUESTAS ECONOMICA (2)'!BM99,'PROPUESTAS ECONOMICA (2)'!BN99)</f>
        <v>3</v>
      </c>
      <c r="D6" s="40">
        <v>8</v>
      </c>
    </row>
    <row r="7" spans="1:4" x14ac:dyDescent="0.25">
      <c r="A7" s="42">
        <v>6</v>
      </c>
      <c r="B7" s="41" t="str">
        <f>'RECEPCIÓN PROPUESTAS'!C10</f>
        <v>Efitrans TC S.A.S.</v>
      </c>
      <c r="C7" s="40">
        <f>SUM('PROPUESTAS ECONOMICA (2)'!BP23:BR23,'PROPUESTAS ECONOMICA (2)'!BP99,'PROPUESTAS ECONOMICA (2)'!BQ99,'PROPUESTAS ECONOMICA (2)'!BR99)</f>
        <v>292</v>
      </c>
      <c r="D7" s="40">
        <v>1</v>
      </c>
    </row>
    <row r="8" spans="1:4" x14ac:dyDescent="0.25">
      <c r="A8" s="42">
        <v>7</v>
      </c>
      <c r="B8" s="41" t="str">
        <f>'RECEPCIÓN PROPUESTAS'!C12</f>
        <v>Optima Logística Integral S.A.S.</v>
      </c>
      <c r="C8" s="40">
        <f>SUM('PROPUESTAS ECONOMICA (2)'!BT23:BV23,'PROPUESTAS ECONOMICA (2)'!BT99,'PROPUESTAS ECONOMICA (2)'!BU99,'PROPUESTAS ECONOMICA (2)'!BV99)</f>
        <v>77</v>
      </c>
      <c r="D8" s="40">
        <v>4</v>
      </c>
    </row>
    <row r="9" spans="1:4" x14ac:dyDescent="0.25">
      <c r="A9" s="42">
        <v>8</v>
      </c>
      <c r="B9" s="41" t="str">
        <f>'RECEPCIÓN PROPUESTAS'!C13</f>
        <v xml:space="preserve">Alianza Terrestre S.A.S </v>
      </c>
      <c r="C9" s="40">
        <f>SUM('PROPUESTAS ECONOMICA (2)'!BX23:BZ23,'PROPUESTAS ECONOMICA (2)'!BX99,'PROPUESTAS ECONOMICA (2)'!BY99,'PROPUESTAS ECONOMICA (2)'!BZ99)</f>
        <v>5</v>
      </c>
      <c r="D9" s="40">
        <v>6</v>
      </c>
    </row>
    <row r="10" spans="1:4" x14ac:dyDescent="0.25">
      <c r="A10" s="42">
        <v>9</v>
      </c>
      <c r="B10" s="41" t="str">
        <f>'RECEPCIÓN PROPUESTAS'!C14</f>
        <v>Coomultranscon</v>
      </c>
      <c r="C10" s="40">
        <f>SUM('PROPUESTAS ECONOMICA (2)'!CB23:CD23,'PROPUESTAS ECONOMICA (2)'!CB99,'PROPUESTAS ECONOMICA (2)'!CC99,'PROPUESTAS ECONOMICA (2)'!CD99)</f>
        <v>111</v>
      </c>
      <c r="D10" s="40">
        <v>3</v>
      </c>
    </row>
    <row r="11" spans="1:4" x14ac:dyDescent="0.25">
      <c r="A11" s="42">
        <v>10</v>
      </c>
      <c r="B11" s="41" t="str">
        <f>'RECEPCIÓN PROPUESTAS'!C15</f>
        <v>Rutas Verde y Blanco  S.A.S</v>
      </c>
      <c r="C11" s="40">
        <f>SUM('PROPUESTAS ECONOMICA (2)'!CF23:CH23,'PROPUESTAS ECONOMICA (2)'!CF99,'PROPUESTAS ECONOMICA (2)'!CG99,'PROPUESTAS ECONOMICA (2)'!CH99)</f>
        <v>4</v>
      </c>
      <c r="D11" s="40">
        <v>7</v>
      </c>
    </row>
    <row r="12" spans="1:4" ht="54.75" customHeight="1" x14ac:dyDescent="0.25">
      <c r="A12" s="136" t="s">
        <v>537</v>
      </c>
      <c r="B12" s="137"/>
      <c r="C12" s="137"/>
      <c r="D12" s="137"/>
    </row>
  </sheetData>
  <sheetProtection algorithmName="SHA-512" hashValue="VXJZ9XvKH7pWWkqyRDX5WXiLypqDx3MYh7Tq32H/Iu16OkcXxSeXDyOov+wY5mZ4ky/q9HGJ2yRFUw7BXJMBhg==" saltValue="bxZ38xNBTrEpmqE9xFagSQ==" spinCount="100000" sheet="1" objects="1" scenarios="1" selectLockedCells="1" selectUnlockedCells="1"/>
  <mergeCells count="1">
    <mergeCell ref="A12:D12"/>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RECEPCIÓN PROPUESTAS</vt:lpstr>
      <vt:lpstr>VERI_REQUISITOS _HABILITANTES</vt:lpstr>
      <vt:lpstr>PROPUESTAS ECONOMICA (2)</vt:lpstr>
      <vt:lpstr>ORDEN DE ELEGIBILIDAD</vt:lpstr>
      <vt:lpstr>'PROPUESTAS ECONOMICA (2)'!_ftn10</vt:lpstr>
      <vt:lpstr>'PROPUESTAS ECONOMICA (2)'!_ftn8</vt:lpstr>
      <vt:lpstr>'PROPUESTAS ECONOMICA (2)'!_ftn9</vt:lpstr>
      <vt:lpstr>'ORDEN DE ELEGIBILIDAD'!Área_de_impresión</vt:lpstr>
      <vt:lpstr>'PROPUESTAS ECONOMICA (2)'!Área_de_impresión</vt:lpstr>
      <vt:lpstr>'RECEPCIÓN PROPUESTAS'!Área_de_impresión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USI</dc:creator>
  <cp:lastModifiedBy>John Estik Grajales</cp:lastModifiedBy>
  <cp:lastPrinted>2019-05-30T13:35:44Z</cp:lastPrinted>
  <dcterms:created xsi:type="dcterms:W3CDTF">2017-07-04T12:00:17Z</dcterms:created>
  <dcterms:modified xsi:type="dcterms:W3CDTF">2020-02-26T13:25:51Z</dcterms:modified>
</cp:coreProperties>
</file>